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5"/>
  </bookViews>
  <sheets>
    <sheet name="Mašinstvo" sheetId="12" r:id="rId1"/>
    <sheet name="Drumski saobraćaj" sheetId="6" r:id="rId2"/>
    <sheet name="Mehatronika" sheetId="13" r:id="rId3"/>
    <sheet name="Z-Masinstvo" sheetId="14" r:id="rId4"/>
    <sheet name="Z-Drumski saobracaj" sheetId="15" r:id="rId5"/>
    <sheet name="Z-Mehatronika" sheetId="16" r:id="rId6"/>
  </sheets>
  <externalReferences>
    <externalReference r:id="rId7"/>
  </externalReferences>
  <definedNames>
    <definedName name="Excel_BuiltIn__FilterDatabase">[1]ele!#REF!</definedName>
    <definedName name="_xlnm.Print_Titles" localSheetId="1">'Drumski saobraćaj'!$5:$7</definedName>
  </definedNames>
  <calcPr calcId="145621"/>
</workbook>
</file>

<file path=xl/calcChain.xml><?xml version="1.0" encoding="utf-8"?>
<calcChain xmlns="http://schemas.openxmlformats.org/spreadsheetml/2006/main">
  <c r="C9" i="16" l="1"/>
  <c r="E9" i="16" s="1"/>
  <c r="D9" i="16"/>
  <c r="C10" i="16"/>
  <c r="E10" i="16" s="1"/>
  <c r="D10" i="16"/>
  <c r="C11" i="16"/>
  <c r="D11" i="16"/>
  <c r="E8" i="16"/>
  <c r="D8" i="16"/>
  <c r="C8" i="16"/>
  <c r="A9" i="15"/>
  <c r="B9" i="15"/>
  <c r="C9" i="15"/>
  <c r="E9" i="15" s="1"/>
  <c r="D9" i="15"/>
  <c r="A10" i="15"/>
  <c r="B10" i="15"/>
  <c r="C10" i="15"/>
  <c r="E10" i="15" s="1"/>
  <c r="D10" i="15"/>
  <c r="A11" i="15"/>
  <c r="B11" i="15"/>
  <c r="C11" i="15"/>
  <c r="E11" i="15" s="1"/>
  <c r="D11" i="15"/>
  <c r="A12" i="15"/>
  <c r="B12" i="15"/>
  <c r="C12" i="15"/>
  <c r="D12" i="15"/>
  <c r="A13" i="15"/>
  <c r="B13" i="15"/>
  <c r="C13" i="15"/>
  <c r="E13" i="15" s="1"/>
  <c r="D13" i="15"/>
  <c r="D8" i="15"/>
  <c r="C8" i="15"/>
  <c r="E8" i="15" s="1"/>
  <c r="B8" i="15"/>
  <c r="A8" i="15"/>
  <c r="C9" i="14"/>
  <c r="E9" i="14" s="1"/>
  <c r="D9" i="14"/>
  <c r="C10" i="14"/>
  <c r="D10" i="14"/>
  <c r="E10" i="14" s="1"/>
  <c r="C11" i="14"/>
  <c r="E11" i="14" s="1"/>
  <c r="D11" i="14"/>
  <c r="C12" i="14"/>
  <c r="E12" i="14" s="1"/>
  <c r="D12" i="14"/>
  <c r="C13" i="14"/>
  <c r="D13" i="14"/>
  <c r="E13" i="14" s="1"/>
  <c r="C14" i="14"/>
  <c r="D14" i="14"/>
  <c r="E14" i="14"/>
  <c r="C15" i="14"/>
  <c r="E15" i="14" s="1"/>
  <c r="D15" i="14"/>
  <c r="C16" i="14"/>
  <c r="E16" i="14" s="1"/>
  <c r="D16" i="14"/>
  <c r="C17" i="14"/>
  <c r="D17" i="14"/>
  <c r="E17" i="14" s="1"/>
  <c r="C18" i="14"/>
  <c r="D18" i="14"/>
  <c r="E18" i="14"/>
  <c r="C19" i="14"/>
  <c r="E19" i="14" s="1"/>
  <c r="D19" i="14"/>
  <c r="C20" i="14"/>
  <c r="E20" i="14" s="1"/>
  <c r="D20" i="14"/>
  <c r="C21" i="14"/>
  <c r="D21" i="14"/>
  <c r="E21" i="14" s="1"/>
  <c r="C22" i="14"/>
  <c r="D22" i="14"/>
  <c r="E22" i="14"/>
  <c r="C23" i="14"/>
  <c r="E23" i="14" s="1"/>
  <c r="D23" i="14"/>
  <c r="C24" i="14"/>
  <c r="E24" i="14" s="1"/>
  <c r="D24" i="14"/>
  <c r="C25" i="14"/>
  <c r="D25" i="14"/>
  <c r="E25" i="14" s="1"/>
  <c r="C26" i="14"/>
  <c r="D26" i="14"/>
  <c r="E26" i="14"/>
  <c r="C27" i="14"/>
  <c r="E27" i="14" s="1"/>
  <c r="D27" i="14"/>
  <c r="C28" i="14"/>
  <c r="E28" i="14" s="1"/>
  <c r="D28" i="14"/>
  <c r="C29" i="14"/>
  <c r="D29" i="14"/>
  <c r="E29" i="14" s="1"/>
  <c r="C30" i="14"/>
  <c r="D30" i="14"/>
  <c r="E30" i="14"/>
  <c r="C31" i="14"/>
  <c r="E31" i="14" s="1"/>
  <c r="D31" i="14"/>
  <c r="C32" i="14"/>
  <c r="E32" i="14" s="1"/>
  <c r="D32" i="14"/>
  <c r="C33" i="14"/>
  <c r="D33" i="14"/>
  <c r="E33" i="14" s="1"/>
  <c r="C34" i="14"/>
  <c r="D34" i="14"/>
  <c r="E34" i="14"/>
  <c r="C35" i="14"/>
  <c r="E35" i="14" s="1"/>
  <c r="D35" i="14"/>
  <c r="C36" i="14"/>
  <c r="E36" i="14" s="1"/>
  <c r="D36" i="14"/>
  <c r="C37" i="14"/>
  <c r="D37" i="14"/>
  <c r="E37" i="14" s="1"/>
  <c r="C38" i="14"/>
  <c r="D38" i="14"/>
  <c r="E38" i="14"/>
  <c r="C39" i="14"/>
  <c r="E39" i="14" s="1"/>
  <c r="D39" i="14"/>
  <c r="C40" i="14"/>
  <c r="E40" i="14" s="1"/>
  <c r="D40" i="14"/>
  <c r="C41" i="14"/>
  <c r="D41" i="14"/>
  <c r="E41" i="14" s="1"/>
  <c r="C42" i="14"/>
  <c r="D42" i="14"/>
  <c r="E42" i="14"/>
  <c r="C43" i="14"/>
  <c r="E43" i="14" s="1"/>
  <c r="D43" i="14"/>
  <c r="C44" i="14"/>
  <c r="E44" i="14" s="1"/>
  <c r="D44" i="14"/>
  <c r="C45" i="14"/>
  <c r="D45" i="14"/>
  <c r="E45" i="14" s="1"/>
  <c r="C46" i="14"/>
  <c r="D46" i="14"/>
  <c r="E46" i="14"/>
  <c r="C47" i="14"/>
  <c r="E47" i="14" s="1"/>
  <c r="D47" i="14"/>
  <c r="C48" i="14"/>
  <c r="E48" i="14" s="1"/>
  <c r="D48" i="14"/>
  <c r="C49" i="14"/>
  <c r="D49" i="14"/>
  <c r="E49" i="14" s="1"/>
  <c r="C50" i="14"/>
  <c r="D50" i="14"/>
  <c r="E50" i="14"/>
  <c r="C51" i="14"/>
  <c r="E51" i="14" s="1"/>
  <c r="D51" i="14"/>
  <c r="C52" i="14"/>
  <c r="E52" i="14" s="1"/>
  <c r="D52" i="14"/>
  <c r="C53" i="14"/>
  <c r="D53" i="14"/>
  <c r="E53" i="14" s="1"/>
  <c r="C54" i="14"/>
  <c r="D54" i="14"/>
  <c r="E54" i="14"/>
  <c r="C55" i="14"/>
  <c r="E55" i="14" s="1"/>
  <c r="D55" i="14"/>
  <c r="C56" i="14"/>
  <c r="E56" i="14" s="1"/>
  <c r="D56" i="14"/>
  <c r="C57" i="14"/>
  <c r="D57" i="14"/>
  <c r="E57" i="14" s="1"/>
  <c r="C58" i="14"/>
  <c r="D58" i="14"/>
  <c r="E58" i="14"/>
  <c r="E8" i="14"/>
  <c r="D8" i="14"/>
  <c r="C8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B8" i="14"/>
  <c r="A8" i="14"/>
  <c r="O23" i="12"/>
  <c r="E11" i="16" l="1"/>
  <c r="E12" i="15"/>
  <c r="O9" i="13"/>
  <c r="O10" i="13"/>
  <c r="O11" i="13"/>
  <c r="O8" i="13"/>
  <c r="O9" i="6"/>
  <c r="O10" i="6"/>
  <c r="O11" i="6"/>
  <c r="O12" i="6"/>
  <c r="O13" i="6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8" i="6" l="1"/>
</calcChain>
</file>

<file path=xl/sharedStrings.xml><?xml version="1.0" encoding="utf-8"?>
<sst xmlns="http://schemas.openxmlformats.org/spreadsheetml/2006/main" count="363" uniqueCount="156">
  <si>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</si>
  <si>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</si>
  <si>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</si>
  <si>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</si>
  <si>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</si>
  <si>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</si>
  <si>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</si>
  <si>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</si>
  <si>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</si>
  <si>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</si>
  <si>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</si>
  <si>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</si>
  <si>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</si>
  <si>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</si>
  <si>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Testovi</t>
  </si>
  <si>
    <t>STUDIJE:  AKADEMSKE OSNOVNE</t>
  </si>
  <si>
    <t>STUDIJSKI PROGRAM: Mašinstvo</t>
  </si>
  <si>
    <t>PREDMET: Matematika 1</t>
  </si>
  <si>
    <t>STUDIJSKI PROGRAM: Mehatronika</t>
  </si>
  <si>
    <t>STUDIJSKI PROGRAM: Drumski Saobraćaj</t>
  </si>
  <si>
    <t>F</t>
  </si>
  <si>
    <t>OBRAZAC ZA ZAKLJUČNE OCJENE</t>
  </si>
  <si>
    <t>Popunjava  se  i potpisuje  kao  odluka Vijeća</t>
  </si>
  <si>
    <t>STUDIJE: AKADEMSKE OSNOVNE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</si>
  <si>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</si>
  <si>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</si>
  <si>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</si>
  <si>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</si>
  <si>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</si>
  <si>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</si>
  <si>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</si>
  <si>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STUDIJSKI PROGRAM: Drumski saobraćaj</t>
  </si>
  <si>
    <t>Jevrem Krstajić</t>
  </si>
  <si>
    <t>Milica Zečević</t>
  </si>
  <si>
    <t>Dušan Ružić</t>
  </si>
  <si>
    <t>Nikola Zarubica</t>
  </si>
  <si>
    <t>Andrija Mrdak</t>
  </si>
  <si>
    <t>Vukašin Manojlović</t>
  </si>
  <si>
    <t>Miloš Nikčević</t>
  </si>
  <si>
    <t>Ognjen Dragašević</t>
  </si>
  <si>
    <t>Vojislav Plamenac</t>
  </si>
  <si>
    <t>Ognjen Anđelić</t>
  </si>
  <si>
    <t>Jelena Anđelić</t>
  </si>
  <si>
    <t>Stefan Dronjak</t>
  </si>
  <si>
    <t>Miodrag Roćenović</t>
  </si>
  <si>
    <t>Ivan Ćorović</t>
  </si>
  <si>
    <t>Tamara Sandić</t>
  </si>
  <si>
    <t>Andrija Vujošević</t>
  </si>
  <si>
    <t>Miodrag Popović</t>
  </si>
  <si>
    <t>Nemanja Rosić</t>
  </si>
  <si>
    <t>Đorđe Asanović</t>
  </si>
  <si>
    <t>Milica Vukašinović</t>
  </si>
  <si>
    <t>Bogdan Prelević</t>
  </si>
  <si>
    <t>Almir Honsić</t>
  </si>
  <si>
    <t>Nemanja Bjelić</t>
  </si>
  <si>
    <t>Kristina Ilić</t>
  </si>
  <si>
    <t>Barbara Milojević</t>
  </si>
  <si>
    <t>Aleksa Gredić</t>
  </si>
  <si>
    <t>Bratislav Đuričić</t>
  </si>
  <si>
    <t>Ana Vušović</t>
  </si>
  <si>
    <t>Ana Dubljević</t>
  </si>
  <si>
    <t>Sanja Džogaz</t>
  </si>
  <si>
    <t>Ivan Bajčeta</t>
  </si>
  <si>
    <t>Danilo Čalić</t>
  </si>
  <si>
    <t>Tamara Mandić</t>
  </si>
  <si>
    <t>Svetlana Đurđevac</t>
  </si>
  <si>
    <t>Milovan Vukmirović</t>
  </si>
  <si>
    <t>Bojan Čabarkapa</t>
  </si>
  <si>
    <t>Vuk Kovinić</t>
  </si>
  <si>
    <t>Milan Gazdić</t>
  </si>
  <si>
    <t>Aleksandar Prelević</t>
  </si>
  <si>
    <t>Dražen Terzić</t>
  </si>
  <si>
    <t>Aleksa Bijelović</t>
  </si>
  <si>
    <t>Ognjen Kovačević</t>
  </si>
  <si>
    <t>Luka Petrić</t>
  </si>
  <si>
    <t>Gorica Kapetanović</t>
  </si>
  <si>
    <t>Filip Čvorović</t>
  </si>
  <si>
    <t>Kristina Nikolić</t>
  </si>
  <si>
    <t>Ignjat Babić</t>
  </si>
  <si>
    <t>Mišo Bakrač</t>
  </si>
  <si>
    <t>Milica Marković</t>
  </si>
  <si>
    <t>Miroslav Lakušić</t>
  </si>
  <si>
    <t>3/19</t>
  </si>
  <si>
    <t>5/19</t>
  </si>
  <si>
    <t>7/19</t>
  </si>
  <si>
    <t>9/19</t>
  </si>
  <si>
    <t>10/19</t>
  </si>
  <si>
    <t>15/19</t>
  </si>
  <si>
    <t>16/19</t>
  </si>
  <si>
    <t>20/19</t>
  </si>
  <si>
    <t>21/19</t>
  </si>
  <si>
    <t>22/19</t>
  </si>
  <si>
    <t>23/19</t>
  </si>
  <si>
    <t>29/19</t>
  </si>
  <si>
    <t>30/19</t>
  </si>
  <si>
    <t>31/19</t>
  </si>
  <si>
    <t>34/19</t>
  </si>
  <si>
    <t>37/19</t>
  </si>
  <si>
    <t>42/19</t>
  </si>
  <si>
    <t>44/19</t>
  </si>
  <si>
    <t>45/19</t>
  </si>
  <si>
    <t>53/19</t>
  </si>
  <si>
    <t>54/19</t>
  </si>
  <si>
    <t>57/19</t>
  </si>
  <si>
    <t>62/19</t>
  </si>
  <si>
    <t>66/19</t>
  </si>
  <si>
    <t>79/19</t>
  </si>
  <si>
    <t>80/19</t>
  </si>
  <si>
    <t>82/19</t>
  </si>
  <si>
    <t>83/19</t>
  </si>
  <si>
    <t>2/18</t>
  </si>
  <si>
    <t>3/18</t>
  </si>
  <si>
    <t>8/18</t>
  </si>
  <si>
    <t>32/18</t>
  </si>
  <si>
    <t>35/18</t>
  </si>
  <si>
    <t>45/18</t>
  </si>
  <si>
    <t>3/17</t>
  </si>
  <si>
    <t>8/17</t>
  </si>
  <si>
    <t>12/17</t>
  </si>
  <si>
    <t>32/17</t>
  </si>
  <si>
    <t>39/17</t>
  </si>
  <si>
    <t>51/17</t>
  </si>
  <si>
    <t>53/17</t>
  </si>
  <si>
    <t>27/16</t>
  </si>
  <si>
    <t>60/16</t>
  </si>
  <si>
    <t>3/15</t>
  </si>
  <si>
    <t>23/15</t>
  </si>
  <si>
    <t>37/15</t>
  </si>
  <si>
    <t>39/15</t>
  </si>
  <si>
    <t>54/15</t>
  </si>
  <si>
    <t>6/14</t>
  </si>
  <si>
    <t>29/11</t>
  </si>
  <si>
    <t>Miodrag Bulatović</t>
  </si>
  <si>
    <t>Bogdan Bojović</t>
  </si>
  <si>
    <t>Aleksandar Novaković</t>
  </si>
  <si>
    <t>Miloš Jovanović</t>
  </si>
  <si>
    <t>Mileta Kuburović</t>
  </si>
  <si>
    <t>Dejan Božović</t>
  </si>
  <si>
    <t>8/15</t>
  </si>
  <si>
    <t>36/15</t>
  </si>
  <si>
    <t>42/14</t>
  </si>
  <si>
    <t>49/14</t>
  </si>
  <si>
    <t>25/13</t>
  </si>
  <si>
    <t>Aleksandar Bubanja</t>
  </si>
  <si>
    <t>Milica Bakrač</t>
  </si>
  <si>
    <t>Ivan Tošić</t>
  </si>
  <si>
    <t>Jovica Jelovac</t>
  </si>
  <si>
    <t>16/16</t>
  </si>
  <si>
    <t>5/15</t>
  </si>
  <si>
    <t>5/14</t>
  </si>
  <si>
    <t>68/18</t>
  </si>
  <si>
    <t>Stefan Jelovac</t>
  </si>
  <si>
    <t>Septembar</t>
  </si>
  <si>
    <t>E</t>
  </si>
  <si>
    <t>D</t>
  </si>
  <si>
    <t>Septembar2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</si>
</sst>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i/>
      <sz val="14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b/>
      <sz val="9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</cellStyleXfs>
  <cellXfs count="78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1" fillId="0" borderId="14" xfId="42" applyFont="1" applyBorder="1" applyAlignment="1">
      <alignment horizontal="center" vertical="center" wrapText="1"/>
    </xf>
    <xf numFmtId="0" fontId="20" fillId="0" borderId="14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0" fillId="0" borderId="15" xfId="0" applyFill="1" applyBorder="1"/>
    <xf numFmtId="0" fontId="20" fillId="0" borderId="18" xfId="42" applyFont="1" applyBorder="1" applyAlignment="1">
      <alignment horizontal="center" vertical="center"/>
    </xf>
    <xf numFmtId="164" fontId="18" fillId="0" borderId="15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18" fillId="0" borderId="15" xfId="42" applyNumberFormat="1" applyFont="1" applyFill="1" applyBorder="1" applyAlignment="1">
      <alignment horizontal="center"/>
    </xf>
    <xf numFmtId="0" fontId="27" fillId="0" borderId="12" xfId="42" applyFont="1" applyBorder="1" applyAlignment="1">
      <alignment horizontal="left" vertical="center"/>
    </xf>
    <xf numFmtId="49" fontId="29" fillId="0" borderId="15" xfId="0" applyNumberFormat="1" applyFont="1" applyFill="1" applyBorder="1"/>
    <xf numFmtId="0" fontId="20" fillId="0" borderId="10" xfId="42" applyNumberFormat="1" applyFont="1" applyBorder="1" applyAlignment="1">
      <alignment horizontal="center"/>
    </xf>
    <xf numFmtId="49" fontId="33" fillId="35" borderId="19" xfId="0" applyNumberFormat="1" applyFont="1" applyFill="1" applyBorder="1" applyAlignment="1">
      <alignment horizontal="center" vertical="center" wrapText="1"/>
    </xf>
    <xf numFmtId="164" fontId="34" fillId="35" borderId="19" xfId="0" applyNumberFormat="1" applyFont="1" applyFill="1" applyBorder="1" applyAlignment="1">
      <alignment horizontal="center" vertical="center"/>
    </xf>
    <xf numFmtId="164" fontId="0" fillId="35" borderId="19" xfId="0" applyNumberFormat="1" applyFont="1" applyFill="1" applyBorder="1" applyAlignment="1">
      <alignment horizontal="center"/>
    </xf>
    <xf numFmtId="49" fontId="31" fillId="36" borderId="19" xfId="0" applyNumberFormat="1" applyFont="1" applyFill="1" applyBorder="1" applyAlignment="1">
      <alignment horizontal="center" vertical="center" wrapText="1"/>
    </xf>
    <xf numFmtId="49" fontId="37" fillId="35" borderId="19" xfId="0" applyNumberFormat="1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34" borderId="20" xfId="0" applyFill="1" applyBorder="1"/>
    <xf numFmtId="49" fontId="0" fillId="0" borderId="15" xfId="0" applyNumberFormat="1" applyFill="1" applyBorder="1"/>
    <xf numFmtId="49" fontId="18" fillId="0" borderId="0" xfId="42" applyNumberFormat="1"/>
    <xf numFmtId="1" fontId="18" fillId="0" borderId="10" xfId="42" applyNumberFormat="1" applyBorder="1" applyAlignment="1">
      <alignment horizontal="center"/>
    </xf>
    <xf numFmtId="49" fontId="20" fillId="0" borderId="10" xfId="42" applyNumberFormat="1" applyFont="1" applyBorder="1" applyAlignment="1">
      <alignment horizontal="center"/>
    </xf>
    <xf numFmtId="0" fontId="27" fillId="0" borderId="12" xfId="42" applyFont="1" applyBorder="1" applyAlignment="1">
      <alignment horizontal="left" vertical="center"/>
    </xf>
    <xf numFmtId="49" fontId="18" fillId="0" borderId="23" xfId="42" applyNumberFormat="1" applyFont="1" applyFill="1" applyBorder="1" applyAlignment="1">
      <alignment horizontal="center"/>
    </xf>
    <xf numFmtId="0" fontId="27" fillId="0" borderId="12" xfId="42" applyFont="1" applyBorder="1" applyAlignment="1">
      <alignment horizontal="left" vertical="center"/>
    </xf>
    <xf numFmtId="0" fontId="26" fillId="33" borderId="12" xfId="42" applyFont="1" applyFill="1" applyBorder="1" applyAlignment="1">
      <alignment horizontal="center" vertical="top" wrapText="1"/>
    </xf>
    <xf numFmtId="0" fontId="26" fillId="33" borderId="11" xfId="42" applyFont="1" applyFill="1" applyBorder="1" applyAlignment="1">
      <alignment horizontal="center" vertical="top" wrapText="1"/>
    </xf>
    <xf numFmtId="0" fontId="20" fillId="0" borderId="13" xfId="42" applyFont="1" applyBorder="1" applyAlignment="1" applyProtection="1">
      <alignment horizontal="left" vertical="center"/>
      <protection locked="0"/>
    </xf>
    <xf numFmtId="0" fontId="20" fillId="0" borderId="12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/>
    <xf numFmtId="0" fontId="25" fillId="0" borderId="12" xfId="42" applyFont="1" applyBorder="1" applyAlignment="1"/>
    <xf numFmtId="0" fontId="25" fillId="0" borderId="11" xfId="42" applyFont="1" applyBorder="1" applyAlignment="1"/>
    <xf numFmtId="0" fontId="23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18" fillId="0" borderId="11" xfId="42" applyFont="1" applyBorder="1" applyAlignment="1"/>
    <xf numFmtId="0" fontId="27" fillId="0" borderId="13" xfId="42" applyFont="1" applyBorder="1" applyAlignment="1">
      <alignment horizontal="left" vertical="center"/>
    </xf>
    <xf numFmtId="0" fontId="27" fillId="0" borderId="12" xfId="42" applyFont="1" applyBorder="1" applyAlignment="1">
      <alignment horizontal="left" vertical="center"/>
    </xf>
    <xf numFmtId="0" fontId="27" fillId="0" borderId="11" xfId="42" applyFont="1" applyBorder="1" applyAlignment="1">
      <alignment horizontal="left" vertical="center"/>
    </xf>
    <xf numFmtId="2" fontId="23" fillId="0" borderId="14" xfId="42" applyNumberFormat="1" applyFont="1" applyBorder="1" applyAlignment="1">
      <alignment horizontal="center" vertical="center" wrapText="1"/>
    </xf>
    <xf numFmtId="2" fontId="23" fillId="0" borderId="16" xfId="42" applyNumberFormat="1" applyFont="1" applyBorder="1" applyAlignment="1">
      <alignment horizontal="center" vertical="center" wrapText="1"/>
    </xf>
    <xf numFmtId="0" fontId="22" fillId="0" borderId="14" xfId="42" applyFont="1" applyBorder="1" applyAlignment="1">
      <alignment horizontal="center" vertical="center" wrapText="1"/>
    </xf>
    <xf numFmtId="0" fontId="22" fillId="0" borderId="16" xfId="42" applyFont="1" applyBorder="1" applyAlignment="1">
      <alignment horizontal="center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/>
    </xf>
    <xf numFmtId="0" fontId="19" fillId="0" borderId="14" xfId="42" applyFont="1" applyBorder="1" applyAlignment="1">
      <alignment vertical="center" textRotation="90" wrapText="1"/>
    </xf>
    <xf numFmtId="0" fontId="19" fillId="0" borderId="16" xfId="42" applyFont="1" applyBorder="1" applyAlignment="1">
      <alignment vertical="center" textRotation="90" wrapText="1"/>
    </xf>
    <xf numFmtId="0" fontId="19" fillId="0" borderId="14" xfId="42" applyFont="1" applyBorder="1" applyAlignment="1">
      <alignment horizontal="center" vertical="center" textRotation="90" wrapText="1"/>
    </xf>
    <xf numFmtId="0" fontId="19" fillId="0" borderId="16" xfId="42" applyFont="1" applyBorder="1" applyAlignment="1">
      <alignment horizontal="center" vertical="center" textRotation="90" wrapText="1"/>
    </xf>
    <xf numFmtId="0" fontId="19" fillId="0" borderId="17" xfId="42" applyFont="1" applyBorder="1" applyAlignment="1">
      <alignment horizontal="center" vertical="center" textRotation="90" wrapText="1"/>
    </xf>
    <xf numFmtId="0" fontId="24" fillId="0" borderId="13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49" fontId="30" fillId="35" borderId="19" xfId="0" applyNumberFormat="1" applyFont="1" applyFill="1" applyBorder="1" applyAlignment="1">
      <alignment horizontal="left" vertical="center" wrapText="1"/>
    </xf>
    <xf numFmtId="0" fontId="30" fillId="35" borderId="19" xfId="0" applyNumberFormat="1" applyFont="1" applyFill="1" applyBorder="1" applyAlignment="1">
      <alignment horizontal="left" vertical="center" wrapText="1"/>
    </xf>
    <xf numFmtId="49" fontId="39" fillId="35" borderId="19" xfId="0" applyNumberFormat="1" applyFont="1" applyFill="1" applyBorder="1" applyAlignment="1">
      <alignment wrapText="1"/>
    </xf>
    <xf numFmtId="0" fontId="32" fillId="35" borderId="19" xfId="0" applyNumberFormat="1" applyFont="1" applyFill="1" applyBorder="1" applyAlignment="1">
      <alignment wrapText="1"/>
    </xf>
    <xf numFmtId="49" fontId="33" fillId="35" borderId="19" xfId="0" applyNumberFormat="1" applyFont="1" applyFill="1" applyBorder="1" applyAlignment="1">
      <alignment wrapText="1"/>
    </xf>
    <xf numFmtId="0" fontId="33" fillId="35" borderId="19" xfId="0" applyNumberFormat="1" applyFont="1" applyFill="1" applyBorder="1" applyAlignment="1">
      <alignment wrapText="1"/>
    </xf>
    <xf numFmtId="0" fontId="34" fillId="35" borderId="19" xfId="0" applyNumberFormat="1" applyFont="1" applyFill="1" applyBorder="1" applyAlignment="1">
      <alignment wrapText="1"/>
    </xf>
    <xf numFmtId="49" fontId="38" fillId="35" borderId="19" xfId="0" applyNumberFormat="1" applyFont="1" applyFill="1" applyBorder="1" applyAlignment="1">
      <alignment wrapText="1"/>
    </xf>
    <xf numFmtId="49" fontId="34" fillId="35" borderId="19" xfId="0" applyNumberFormat="1" applyFont="1" applyFill="1" applyBorder="1" applyAlignment="1">
      <alignment wrapText="1"/>
    </xf>
    <xf numFmtId="0" fontId="35" fillId="35" borderId="19" xfId="0" applyNumberFormat="1" applyFont="1" applyFill="1" applyBorder="1" applyAlignment="1">
      <alignment wrapText="1"/>
    </xf>
    <xf numFmtId="49" fontId="36" fillId="35" borderId="19" xfId="0" applyNumberFormat="1" applyFont="1" applyFill="1" applyBorder="1" applyAlignment="1">
      <alignment horizontal="center" vertical="center" wrapText="1"/>
    </xf>
    <xf numFmtId="0" fontId="36" fillId="35" borderId="19" xfId="0" applyNumberFormat="1" applyFont="1" applyFill="1" applyBorder="1" applyAlignment="1">
      <alignment horizontal="center" vertical="center" wrapText="1"/>
    </xf>
    <xf numFmtId="49" fontId="33" fillId="35" borderId="19" xfId="0" applyNumberFormat="1" applyFont="1" applyFill="1" applyBorder="1" applyAlignment="1">
      <alignment horizontal="center" vertical="center" wrapText="1"/>
    </xf>
    <xf numFmtId="0" fontId="33" fillId="35" borderId="19" xfId="0" applyNumberFormat="1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5" workbookViewId="0">
      <selection activeCell="P58" sqref="P8:P58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6" width="3.85546875" customWidth="1"/>
    <col min="7" max="7" width="8.140625" customWidth="1"/>
    <col min="8" max="8" width="8.85546875" customWidth="1"/>
    <col min="9" max="9" width="11.28515625" customWidth="1"/>
    <col min="10" max="10" width="10.85546875" customWidth="1"/>
    <col min="11" max="12" width="9.5703125" customWidth="1"/>
    <col min="13" max="13" width="10.7109375" customWidth="1"/>
    <col min="14" max="14" width="12.42578125" customWidth="1"/>
    <col min="15" max="15" width="7.42578125" customWidth="1"/>
    <col min="16" max="16" width="5.85546875" customWidth="1"/>
  </cols>
  <sheetData>
    <row r="1" spans="1:16" ht="18.75" x14ac:dyDescent="0.25">
      <c r="A1" s="45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29"/>
      <c r="M1" s="31"/>
      <c r="N1" s="13"/>
      <c r="O1" s="32"/>
      <c r="P1" s="33"/>
    </row>
    <row r="2" spans="1:16" x14ac:dyDescent="0.25">
      <c r="A2" s="34" t="s">
        <v>16</v>
      </c>
      <c r="B2" s="35"/>
      <c r="C2" s="35"/>
      <c r="D2" s="35"/>
      <c r="E2" s="35"/>
      <c r="F2" s="35"/>
      <c r="G2" s="36" t="s">
        <v>15</v>
      </c>
      <c r="H2" s="37"/>
      <c r="I2" s="37"/>
      <c r="J2" s="37"/>
      <c r="K2" s="37"/>
      <c r="L2" s="37"/>
      <c r="M2" s="37"/>
      <c r="N2" s="37"/>
      <c r="O2" s="37"/>
      <c r="P2" s="38"/>
    </row>
    <row r="3" spans="1:16" ht="15.75" customHeight="1" x14ac:dyDescent="0.25">
      <c r="A3" s="39" t="s">
        <v>17</v>
      </c>
      <c r="B3" s="40"/>
      <c r="C3" s="41"/>
      <c r="D3" s="42"/>
      <c r="E3" s="42"/>
      <c r="F3" s="42"/>
      <c r="G3" s="42"/>
      <c r="H3" s="42"/>
      <c r="I3" s="42"/>
      <c r="J3" s="42"/>
      <c r="K3" s="43"/>
      <c r="L3" s="43"/>
      <c r="M3" s="43"/>
      <c r="N3" s="43"/>
      <c r="O3" s="43"/>
      <c r="P3" s="44"/>
    </row>
    <row r="4" spans="1:16" x14ac:dyDescent="0.25">
      <c r="A4" s="6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48" t="s">
        <v>12</v>
      </c>
      <c r="B5" s="50" t="s">
        <v>11</v>
      </c>
      <c r="C5" s="52" t="s">
        <v>10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 t="s">
        <v>9</v>
      </c>
      <c r="P5" s="56" t="s">
        <v>8</v>
      </c>
    </row>
    <row r="6" spans="1:16" x14ac:dyDescent="0.25">
      <c r="A6" s="49"/>
      <c r="B6" s="51"/>
      <c r="C6" s="5"/>
      <c r="D6" s="59" t="s">
        <v>14</v>
      </c>
      <c r="E6" s="60"/>
      <c r="F6" s="61"/>
      <c r="G6" s="62" t="s">
        <v>7</v>
      </c>
      <c r="H6" s="63"/>
      <c r="I6" s="63"/>
      <c r="J6" s="63"/>
      <c r="K6" s="62" t="s">
        <v>6</v>
      </c>
      <c r="L6" s="63"/>
      <c r="M6" s="63"/>
      <c r="N6" s="63"/>
      <c r="O6" s="55"/>
      <c r="P6" s="57"/>
    </row>
    <row r="7" spans="1:16" ht="17.25" thickBot="1" x14ac:dyDescent="0.3">
      <c r="A7" s="49"/>
      <c r="B7" s="51"/>
      <c r="C7" s="3" t="s">
        <v>5</v>
      </c>
      <c r="D7" s="4" t="s">
        <v>4</v>
      </c>
      <c r="E7" s="4" t="s">
        <v>3</v>
      </c>
      <c r="F7" s="4" t="s">
        <v>2</v>
      </c>
      <c r="G7" s="8" t="s">
        <v>1</v>
      </c>
      <c r="H7" s="8" t="s">
        <v>0</v>
      </c>
      <c r="I7" s="8" t="s">
        <v>152</v>
      </c>
      <c r="J7" s="8" t="s">
        <v>155</v>
      </c>
      <c r="K7" s="8" t="s">
        <v>1</v>
      </c>
      <c r="L7" s="8" t="s">
        <v>0</v>
      </c>
      <c r="M7" s="8" t="s">
        <v>152</v>
      </c>
      <c r="N7" s="8" t="s">
        <v>155</v>
      </c>
      <c r="O7" s="55"/>
      <c r="P7" s="58"/>
    </row>
    <row r="8" spans="1:16" ht="15.75" thickBot="1" x14ac:dyDescent="0.3">
      <c r="A8" s="22" t="s">
        <v>82</v>
      </c>
      <c r="B8" s="21" t="s">
        <v>32</v>
      </c>
      <c r="C8" s="9"/>
      <c r="D8" s="10"/>
      <c r="E8" s="10"/>
      <c r="F8" s="10"/>
      <c r="G8" s="11"/>
      <c r="H8" s="11"/>
      <c r="I8" s="11"/>
      <c r="J8" s="11">
        <v>35</v>
      </c>
      <c r="K8" s="12"/>
      <c r="L8" s="12"/>
      <c r="M8" s="12"/>
      <c r="N8" s="12">
        <v>27.5</v>
      </c>
      <c r="O8" s="12">
        <f t="shared" ref="O8:O58" si="0">D8+MAX(G8,H8,I8,J8)+MAX(K8,L8,M8,N8)</f>
        <v>62.5</v>
      </c>
      <c r="P8" s="28" t="s">
        <v>154</v>
      </c>
    </row>
    <row r="9" spans="1:16" ht="15.75" thickBot="1" x14ac:dyDescent="0.3">
      <c r="A9" s="22" t="s">
        <v>83</v>
      </c>
      <c r="B9" s="21" t="s">
        <v>33</v>
      </c>
      <c r="C9" s="9"/>
      <c r="D9" s="10">
        <v>2.5</v>
      </c>
      <c r="E9" s="10"/>
      <c r="F9" s="10"/>
      <c r="G9" s="11"/>
      <c r="H9" s="11"/>
      <c r="I9" s="11">
        <v>25</v>
      </c>
      <c r="J9" s="11"/>
      <c r="K9" s="12"/>
      <c r="L9" s="12">
        <v>23.5</v>
      </c>
      <c r="M9" s="12"/>
      <c r="N9" s="12"/>
      <c r="O9" s="12">
        <f t="shared" si="0"/>
        <v>51</v>
      </c>
      <c r="P9" s="28" t="s">
        <v>153</v>
      </c>
    </row>
    <row r="10" spans="1:16" ht="15.75" thickBot="1" x14ac:dyDescent="0.3">
      <c r="A10" s="22" t="s">
        <v>84</v>
      </c>
      <c r="B10" s="21" t="s">
        <v>34</v>
      </c>
      <c r="C10" s="9"/>
      <c r="D10" s="10">
        <v>6</v>
      </c>
      <c r="E10" s="10"/>
      <c r="F10" s="10"/>
      <c r="G10" s="11"/>
      <c r="H10" s="11"/>
      <c r="I10" s="11">
        <v>39</v>
      </c>
      <c r="J10" s="11"/>
      <c r="K10" s="12"/>
      <c r="L10" s="12">
        <v>22</v>
      </c>
      <c r="M10" s="12"/>
      <c r="N10" s="12"/>
      <c r="O10" s="12">
        <f t="shared" si="0"/>
        <v>67</v>
      </c>
      <c r="P10" s="28" t="s">
        <v>154</v>
      </c>
    </row>
    <row r="11" spans="1:16" ht="15.75" thickBot="1" x14ac:dyDescent="0.3">
      <c r="A11" s="22" t="s">
        <v>85</v>
      </c>
      <c r="B11" s="21" t="s">
        <v>35</v>
      </c>
      <c r="C11" s="9"/>
      <c r="D11" s="10"/>
      <c r="E11" s="10"/>
      <c r="F11" s="10"/>
      <c r="G11" s="11"/>
      <c r="H11" s="11"/>
      <c r="I11" s="11"/>
      <c r="J11" s="11">
        <v>2.5</v>
      </c>
      <c r="K11" s="12"/>
      <c r="L11" s="12"/>
      <c r="M11" s="12"/>
      <c r="N11" s="12">
        <v>4</v>
      </c>
      <c r="O11" s="12">
        <f t="shared" si="0"/>
        <v>6.5</v>
      </c>
      <c r="P11" s="28" t="s">
        <v>20</v>
      </c>
    </row>
    <row r="12" spans="1:16" ht="15.75" thickBot="1" x14ac:dyDescent="0.3">
      <c r="A12" s="22" t="s">
        <v>86</v>
      </c>
      <c r="B12" s="21" t="s">
        <v>36</v>
      </c>
      <c r="C12" s="9"/>
      <c r="D12" s="10">
        <v>1.5</v>
      </c>
      <c r="E12" s="10"/>
      <c r="F12" s="10"/>
      <c r="G12" s="11"/>
      <c r="H12" s="11"/>
      <c r="I12" s="11">
        <v>27</v>
      </c>
      <c r="J12" s="11"/>
      <c r="K12" s="12"/>
      <c r="L12" s="12"/>
      <c r="M12" s="12">
        <v>26</v>
      </c>
      <c r="N12" s="12"/>
      <c r="O12" s="12">
        <f t="shared" si="0"/>
        <v>54.5</v>
      </c>
      <c r="P12" s="28" t="s">
        <v>153</v>
      </c>
    </row>
    <row r="13" spans="1:16" ht="15.75" thickBot="1" x14ac:dyDescent="0.3">
      <c r="A13" s="22" t="s">
        <v>87</v>
      </c>
      <c r="B13" s="21" t="s">
        <v>37</v>
      </c>
      <c r="C13" s="9"/>
      <c r="D13" s="10">
        <v>4.5</v>
      </c>
      <c r="E13" s="10"/>
      <c r="F13" s="10"/>
      <c r="G13" s="11"/>
      <c r="H13" s="11"/>
      <c r="I13" s="11">
        <v>34</v>
      </c>
      <c r="J13" s="11"/>
      <c r="K13" s="12"/>
      <c r="L13" s="12">
        <v>20.5</v>
      </c>
      <c r="M13" s="12"/>
      <c r="N13" s="12"/>
      <c r="O13" s="12">
        <f t="shared" si="0"/>
        <v>59</v>
      </c>
      <c r="P13" s="28" t="s">
        <v>153</v>
      </c>
    </row>
    <row r="14" spans="1:16" ht="15.75" thickBot="1" x14ac:dyDescent="0.3">
      <c r="A14" s="22" t="s">
        <v>88</v>
      </c>
      <c r="B14" s="21" t="s">
        <v>38</v>
      </c>
      <c r="C14" s="9"/>
      <c r="D14" s="10">
        <v>0.5</v>
      </c>
      <c r="E14" s="10"/>
      <c r="F14" s="10"/>
      <c r="G14" s="11"/>
      <c r="H14" s="11">
        <v>14.5</v>
      </c>
      <c r="I14" s="11"/>
      <c r="J14" s="11"/>
      <c r="K14" s="12">
        <v>2</v>
      </c>
      <c r="L14" s="12"/>
      <c r="M14" s="12"/>
      <c r="N14" s="12"/>
      <c r="O14" s="12">
        <f t="shared" si="0"/>
        <v>17</v>
      </c>
      <c r="P14" s="28" t="s">
        <v>20</v>
      </c>
    </row>
    <row r="15" spans="1:16" ht="15.75" thickBot="1" x14ac:dyDescent="0.3">
      <c r="A15" s="22" t="s">
        <v>89</v>
      </c>
      <c r="B15" s="21" t="s">
        <v>39</v>
      </c>
      <c r="C15" s="9"/>
      <c r="D15" s="10">
        <v>0.5</v>
      </c>
      <c r="E15" s="10"/>
      <c r="F15" s="10"/>
      <c r="G15" s="11"/>
      <c r="H15" s="11"/>
      <c r="I15" s="11"/>
      <c r="J15" s="11">
        <v>1</v>
      </c>
      <c r="K15" s="12">
        <v>4.5</v>
      </c>
      <c r="L15" s="12"/>
      <c r="M15" s="12"/>
      <c r="N15" s="12"/>
      <c r="O15" s="12">
        <f t="shared" si="0"/>
        <v>6</v>
      </c>
      <c r="P15" s="28" t="s">
        <v>20</v>
      </c>
    </row>
    <row r="16" spans="1:16" ht="15.75" thickBot="1" x14ac:dyDescent="0.3">
      <c r="A16" s="22" t="s">
        <v>90</v>
      </c>
      <c r="B16" s="24" t="s">
        <v>40</v>
      </c>
      <c r="C16" s="9"/>
      <c r="D16" s="10">
        <v>1.5</v>
      </c>
      <c r="E16" s="10"/>
      <c r="F16" s="10"/>
      <c r="G16" s="11"/>
      <c r="H16" s="11">
        <v>15.5</v>
      </c>
      <c r="I16" s="11"/>
      <c r="J16" s="11"/>
      <c r="K16" s="12"/>
      <c r="L16" s="12">
        <v>7.5</v>
      </c>
      <c r="M16" s="12"/>
      <c r="N16" s="12"/>
      <c r="O16" s="12">
        <f t="shared" si="0"/>
        <v>24.5</v>
      </c>
      <c r="P16" s="28" t="s">
        <v>20</v>
      </c>
    </row>
    <row r="17" spans="1:16" ht="15.75" thickBot="1" x14ac:dyDescent="0.3">
      <c r="A17" s="22" t="s">
        <v>91</v>
      </c>
      <c r="B17" s="21" t="s">
        <v>41</v>
      </c>
      <c r="C17" s="9"/>
      <c r="D17" s="10">
        <v>2.5</v>
      </c>
      <c r="E17" s="10"/>
      <c r="F17" s="10"/>
      <c r="G17" s="11"/>
      <c r="H17" s="11"/>
      <c r="I17" s="11">
        <v>30</v>
      </c>
      <c r="J17" s="11"/>
      <c r="K17" s="12"/>
      <c r="L17" s="12"/>
      <c r="M17" s="12">
        <v>19</v>
      </c>
      <c r="N17" s="12"/>
      <c r="O17" s="12">
        <f t="shared" si="0"/>
        <v>51.5</v>
      </c>
      <c r="P17" s="28" t="s">
        <v>153</v>
      </c>
    </row>
    <row r="18" spans="1:16" ht="15.75" thickBot="1" x14ac:dyDescent="0.3">
      <c r="A18" s="22" t="s">
        <v>92</v>
      </c>
      <c r="B18" s="21" t="s">
        <v>42</v>
      </c>
      <c r="C18" s="9"/>
      <c r="D18" s="10"/>
      <c r="E18" s="10"/>
      <c r="F18" s="10"/>
      <c r="G18" s="11"/>
      <c r="H18" s="11"/>
      <c r="I18" s="11">
        <v>2</v>
      </c>
      <c r="J18" s="11"/>
      <c r="K18" s="12"/>
      <c r="L18" s="12"/>
      <c r="M18" s="12"/>
      <c r="N18" s="12"/>
      <c r="O18" s="12">
        <f t="shared" si="0"/>
        <v>2</v>
      </c>
      <c r="P18" s="28" t="s">
        <v>20</v>
      </c>
    </row>
    <row r="19" spans="1:16" ht="15.75" thickBot="1" x14ac:dyDescent="0.3">
      <c r="A19" s="22" t="s">
        <v>93</v>
      </c>
      <c r="B19" s="21" t="s">
        <v>43</v>
      </c>
      <c r="C19" s="9"/>
      <c r="D19" s="10">
        <v>0.5</v>
      </c>
      <c r="E19" s="10"/>
      <c r="F19" s="10"/>
      <c r="G19" s="11"/>
      <c r="H19" s="11"/>
      <c r="I19" s="11"/>
      <c r="J19" s="11">
        <v>7.5</v>
      </c>
      <c r="K19" s="12"/>
      <c r="L19" s="12"/>
      <c r="M19" s="12"/>
      <c r="N19" s="12">
        <v>0</v>
      </c>
      <c r="O19" s="12">
        <f t="shared" si="0"/>
        <v>8</v>
      </c>
      <c r="P19" s="28" t="s">
        <v>20</v>
      </c>
    </row>
    <row r="20" spans="1:16" ht="15.75" thickBot="1" x14ac:dyDescent="0.3">
      <c r="A20" s="22" t="s">
        <v>94</v>
      </c>
      <c r="B20" s="21" t="s">
        <v>44</v>
      </c>
      <c r="C20" s="9"/>
      <c r="D20" s="10">
        <v>1.5</v>
      </c>
      <c r="E20" s="10"/>
      <c r="F20" s="10"/>
      <c r="G20" s="11"/>
      <c r="H20" s="11"/>
      <c r="I20" s="11">
        <v>31</v>
      </c>
      <c r="J20" s="11"/>
      <c r="K20" s="12"/>
      <c r="L20" s="12"/>
      <c r="M20" s="12">
        <v>25</v>
      </c>
      <c r="N20" s="12"/>
      <c r="O20" s="12">
        <f t="shared" si="0"/>
        <v>57.5</v>
      </c>
      <c r="P20" s="28" t="s">
        <v>153</v>
      </c>
    </row>
    <row r="21" spans="1:16" ht="15.75" thickBot="1" x14ac:dyDescent="0.3">
      <c r="A21" s="22" t="s">
        <v>95</v>
      </c>
      <c r="B21" s="21" t="s">
        <v>45</v>
      </c>
      <c r="C21" s="9"/>
      <c r="D21" s="10">
        <v>4.5</v>
      </c>
      <c r="E21" s="10"/>
      <c r="F21" s="10"/>
      <c r="G21" s="11"/>
      <c r="H21" s="11"/>
      <c r="I21" s="11">
        <v>28.5</v>
      </c>
      <c r="J21" s="11"/>
      <c r="K21" s="12"/>
      <c r="L21" s="12">
        <v>20</v>
      </c>
      <c r="M21" s="12"/>
      <c r="N21" s="12"/>
      <c r="O21" s="12">
        <f t="shared" si="0"/>
        <v>53</v>
      </c>
      <c r="P21" s="28" t="s">
        <v>153</v>
      </c>
    </row>
    <row r="22" spans="1:16" ht="15.75" thickBot="1" x14ac:dyDescent="0.3">
      <c r="A22" s="22" t="s">
        <v>96</v>
      </c>
      <c r="B22" s="21" t="s">
        <v>46</v>
      </c>
      <c r="C22" s="9"/>
      <c r="D22" s="10">
        <v>1.5</v>
      </c>
      <c r="E22" s="10"/>
      <c r="F22" s="10"/>
      <c r="G22" s="11"/>
      <c r="H22" s="11"/>
      <c r="I22" s="11">
        <v>13</v>
      </c>
      <c r="J22" s="11"/>
      <c r="K22" s="12"/>
      <c r="L22" s="12"/>
      <c r="M22" s="12"/>
      <c r="N22" s="12"/>
      <c r="O22" s="12">
        <f t="shared" si="0"/>
        <v>14.5</v>
      </c>
      <c r="P22" s="28" t="s">
        <v>20</v>
      </c>
    </row>
    <row r="23" spans="1:16" ht="15.75" thickBot="1" x14ac:dyDescent="0.3">
      <c r="A23" s="22" t="s">
        <v>97</v>
      </c>
      <c r="B23" s="21" t="s">
        <v>47</v>
      </c>
      <c r="C23" s="9"/>
      <c r="D23" s="10">
        <v>1</v>
      </c>
      <c r="E23" s="10"/>
      <c r="F23" s="10"/>
      <c r="G23" s="11"/>
      <c r="H23" s="11">
        <v>5</v>
      </c>
      <c r="I23" s="11"/>
      <c r="J23" s="11"/>
      <c r="K23" s="12">
        <v>5</v>
      </c>
      <c r="L23" s="12"/>
      <c r="M23" s="12"/>
      <c r="N23" s="12"/>
      <c r="O23" s="12">
        <f>D23+MAX(G23,H23,I23,J23)+MAX(K23,L23,M23,N23)</f>
        <v>11</v>
      </c>
      <c r="P23" s="28" t="s">
        <v>20</v>
      </c>
    </row>
    <row r="24" spans="1:16" ht="15.75" thickBot="1" x14ac:dyDescent="0.3">
      <c r="A24" s="22" t="s">
        <v>98</v>
      </c>
      <c r="B24" s="21" t="s">
        <v>48</v>
      </c>
      <c r="C24" s="9"/>
      <c r="D24" s="10">
        <v>0.5</v>
      </c>
      <c r="E24" s="10"/>
      <c r="F24" s="10"/>
      <c r="G24" s="11"/>
      <c r="H24" s="11"/>
      <c r="I24" s="11">
        <v>1</v>
      </c>
      <c r="J24" s="11"/>
      <c r="K24" s="12"/>
      <c r="L24" s="12"/>
      <c r="M24" s="12"/>
      <c r="N24" s="12">
        <v>1</v>
      </c>
      <c r="O24" s="12">
        <f t="shared" si="0"/>
        <v>2.5</v>
      </c>
      <c r="P24" s="28" t="s">
        <v>20</v>
      </c>
    </row>
    <row r="25" spans="1:16" ht="15.75" thickBot="1" x14ac:dyDescent="0.3">
      <c r="A25" s="22" t="s">
        <v>99</v>
      </c>
      <c r="B25" s="21" t="s">
        <v>49</v>
      </c>
      <c r="C25" s="9"/>
      <c r="D25" s="10">
        <v>1.5</v>
      </c>
      <c r="E25" s="10"/>
      <c r="F25" s="10"/>
      <c r="G25" s="11"/>
      <c r="H25" s="11">
        <v>21</v>
      </c>
      <c r="I25" s="11"/>
      <c r="J25" s="11"/>
      <c r="K25" s="12"/>
      <c r="L25" s="12"/>
      <c r="M25" s="12">
        <v>28</v>
      </c>
      <c r="N25" s="12"/>
      <c r="O25" s="12">
        <f t="shared" si="0"/>
        <v>50.5</v>
      </c>
      <c r="P25" s="28" t="s">
        <v>153</v>
      </c>
    </row>
    <row r="26" spans="1:16" ht="15.75" thickBot="1" x14ac:dyDescent="0.3">
      <c r="A26" s="22" t="s">
        <v>100</v>
      </c>
      <c r="B26" s="21" t="s">
        <v>50</v>
      </c>
      <c r="C26" s="9"/>
      <c r="D26" s="10">
        <v>0.5</v>
      </c>
      <c r="E26" s="10"/>
      <c r="F26" s="10"/>
      <c r="G26" s="11"/>
      <c r="H26" s="11">
        <v>7</v>
      </c>
      <c r="I26" s="11"/>
      <c r="J26" s="11"/>
      <c r="K26" s="12"/>
      <c r="L26" s="12">
        <v>0.5</v>
      </c>
      <c r="M26" s="12"/>
      <c r="N26" s="12"/>
      <c r="O26" s="12">
        <f t="shared" si="0"/>
        <v>8</v>
      </c>
      <c r="P26" s="28" t="s">
        <v>20</v>
      </c>
    </row>
    <row r="27" spans="1:16" ht="15.75" thickBot="1" x14ac:dyDescent="0.3">
      <c r="A27" s="22" t="s">
        <v>101</v>
      </c>
      <c r="B27" s="21" t="s">
        <v>51</v>
      </c>
      <c r="C27" s="9"/>
      <c r="D27" s="10"/>
      <c r="E27" s="10"/>
      <c r="F27" s="10"/>
      <c r="G27" s="11">
        <v>2.5</v>
      </c>
      <c r="H27" s="11"/>
      <c r="I27" s="11"/>
      <c r="J27" s="11"/>
      <c r="K27" s="12">
        <v>1.5</v>
      </c>
      <c r="L27" s="12"/>
      <c r="M27" s="12"/>
      <c r="N27" s="12"/>
      <c r="O27" s="12">
        <f t="shared" si="0"/>
        <v>4</v>
      </c>
      <c r="P27" s="28" t="s">
        <v>20</v>
      </c>
    </row>
    <row r="28" spans="1:16" ht="15.75" thickBot="1" x14ac:dyDescent="0.3">
      <c r="A28" s="22" t="s">
        <v>102</v>
      </c>
      <c r="B28" s="21" t="s">
        <v>52</v>
      </c>
      <c r="C28" s="9"/>
      <c r="D28" s="10">
        <v>0.5</v>
      </c>
      <c r="E28" s="10"/>
      <c r="F28" s="10"/>
      <c r="G28" s="11">
        <v>20</v>
      </c>
      <c r="H28" s="11"/>
      <c r="I28" s="11"/>
      <c r="J28" s="11"/>
      <c r="K28" s="12"/>
      <c r="L28" s="12"/>
      <c r="M28" s="12"/>
      <c r="N28" s="12">
        <v>6</v>
      </c>
      <c r="O28" s="12">
        <f t="shared" si="0"/>
        <v>26.5</v>
      </c>
      <c r="P28" s="28" t="s">
        <v>20</v>
      </c>
    </row>
    <row r="29" spans="1:16" ht="15.75" thickBot="1" x14ac:dyDescent="0.3">
      <c r="A29" s="22" t="s">
        <v>103</v>
      </c>
      <c r="B29" s="21" t="s">
        <v>53</v>
      </c>
      <c r="C29" s="9"/>
      <c r="D29" s="10"/>
      <c r="E29" s="10"/>
      <c r="F29" s="10"/>
      <c r="G29" s="11"/>
      <c r="H29" s="11">
        <v>0</v>
      </c>
      <c r="I29" s="11"/>
      <c r="J29" s="11"/>
      <c r="K29" s="12"/>
      <c r="L29" s="12"/>
      <c r="M29" s="12"/>
      <c r="N29" s="12"/>
      <c r="O29" s="12">
        <f t="shared" si="0"/>
        <v>0</v>
      </c>
      <c r="P29" s="28" t="s">
        <v>20</v>
      </c>
    </row>
    <row r="30" spans="1:16" ht="15.75" thickBot="1" x14ac:dyDescent="0.3">
      <c r="A30" s="22" t="s">
        <v>104</v>
      </c>
      <c r="B30" s="21" t="s">
        <v>54</v>
      </c>
      <c r="C30" s="9"/>
      <c r="D30" s="10">
        <v>0.5</v>
      </c>
      <c r="E30" s="10"/>
      <c r="F30" s="10"/>
      <c r="G30" s="11"/>
      <c r="H30" s="11"/>
      <c r="I30" s="11">
        <v>7</v>
      </c>
      <c r="J30" s="11"/>
      <c r="K30" s="12">
        <v>1.5</v>
      </c>
      <c r="L30" s="12"/>
      <c r="M30" s="12"/>
      <c r="N30" s="12"/>
      <c r="O30" s="12">
        <f t="shared" si="0"/>
        <v>9</v>
      </c>
      <c r="P30" s="28" t="s">
        <v>20</v>
      </c>
    </row>
    <row r="31" spans="1:16" ht="15.75" thickBot="1" x14ac:dyDescent="0.3">
      <c r="A31" s="22" t="s">
        <v>105</v>
      </c>
      <c r="B31" s="21" t="s">
        <v>55</v>
      </c>
      <c r="C31" s="9"/>
      <c r="D31" s="10"/>
      <c r="E31" s="10"/>
      <c r="F31" s="10"/>
      <c r="G31" s="11"/>
      <c r="H31" s="11"/>
      <c r="I31" s="11"/>
      <c r="J31" s="11">
        <v>18.5</v>
      </c>
      <c r="K31" s="12"/>
      <c r="L31" s="12"/>
      <c r="M31" s="12"/>
      <c r="N31" s="12">
        <v>21</v>
      </c>
      <c r="O31" s="12">
        <f t="shared" si="0"/>
        <v>39.5</v>
      </c>
      <c r="P31" s="28" t="s">
        <v>20</v>
      </c>
    </row>
    <row r="32" spans="1:16" ht="15.75" thickBot="1" x14ac:dyDescent="0.3">
      <c r="A32" s="22" t="s">
        <v>106</v>
      </c>
      <c r="B32" s="21" t="s">
        <v>56</v>
      </c>
      <c r="C32" s="9"/>
      <c r="D32" s="10">
        <v>1</v>
      </c>
      <c r="E32" s="10"/>
      <c r="F32" s="10"/>
      <c r="G32" s="11"/>
      <c r="H32" s="11"/>
      <c r="I32" s="11">
        <v>25</v>
      </c>
      <c r="J32" s="11"/>
      <c r="K32" s="12"/>
      <c r="L32" s="12"/>
      <c r="M32" s="12">
        <v>24.5</v>
      </c>
      <c r="N32" s="12"/>
      <c r="O32" s="12">
        <f t="shared" si="0"/>
        <v>50.5</v>
      </c>
      <c r="P32" s="28" t="s">
        <v>153</v>
      </c>
    </row>
    <row r="33" spans="1:16" ht="15.75" thickBot="1" x14ac:dyDescent="0.3">
      <c r="A33" s="22" t="s">
        <v>107</v>
      </c>
      <c r="B33" s="21" t="s">
        <v>57</v>
      </c>
      <c r="C33" s="9"/>
      <c r="D33" s="10">
        <v>1</v>
      </c>
      <c r="E33" s="10"/>
      <c r="F33" s="10"/>
      <c r="G33" s="11"/>
      <c r="H33" s="11"/>
      <c r="I33" s="11"/>
      <c r="J33" s="11">
        <v>5.5</v>
      </c>
      <c r="K33" s="12"/>
      <c r="L33" s="12"/>
      <c r="M33" s="12"/>
      <c r="N33" s="12">
        <v>4</v>
      </c>
      <c r="O33" s="12">
        <f t="shared" si="0"/>
        <v>10.5</v>
      </c>
      <c r="P33" s="28" t="s">
        <v>20</v>
      </c>
    </row>
    <row r="34" spans="1:16" ht="15.75" thickBot="1" x14ac:dyDescent="0.3">
      <c r="A34" s="22" t="s">
        <v>108</v>
      </c>
      <c r="B34" s="21" t="s">
        <v>58</v>
      </c>
      <c r="C34" s="9"/>
      <c r="D34" s="10"/>
      <c r="E34" s="10"/>
      <c r="F34" s="10"/>
      <c r="G34" s="11"/>
      <c r="H34" s="11"/>
      <c r="I34" s="11"/>
      <c r="J34" s="11">
        <v>1</v>
      </c>
      <c r="K34" s="12"/>
      <c r="L34" s="12"/>
      <c r="M34" s="12"/>
      <c r="N34" s="12"/>
      <c r="O34" s="12">
        <f t="shared" si="0"/>
        <v>1</v>
      </c>
      <c r="P34" s="28" t="s">
        <v>20</v>
      </c>
    </row>
    <row r="35" spans="1:16" ht="15.75" thickBot="1" x14ac:dyDescent="0.3">
      <c r="A35" s="22" t="s">
        <v>109</v>
      </c>
      <c r="B35" s="21" t="s">
        <v>59</v>
      </c>
      <c r="C35" s="9"/>
      <c r="D35" s="10">
        <v>2</v>
      </c>
      <c r="E35" s="10"/>
      <c r="F35" s="10"/>
      <c r="G35" s="11"/>
      <c r="H35" s="11">
        <v>12</v>
      </c>
      <c r="I35" s="11"/>
      <c r="J35" s="11"/>
      <c r="K35" s="12"/>
      <c r="L35" s="12">
        <v>1</v>
      </c>
      <c r="M35" s="12"/>
      <c r="N35" s="12"/>
      <c r="O35" s="12">
        <f t="shared" si="0"/>
        <v>15</v>
      </c>
      <c r="P35" s="28" t="s">
        <v>20</v>
      </c>
    </row>
    <row r="36" spans="1:16" ht="15.75" thickBot="1" x14ac:dyDescent="0.3">
      <c r="A36" s="22" t="s">
        <v>110</v>
      </c>
      <c r="B36" s="21" t="s">
        <v>60</v>
      </c>
      <c r="C36" s="9"/>
      <c r="D36" s="10">
        <v>3</v>
      </c>
      <c r="E36" s="10"/>
      <c r="F36" s="10"/>
      <c r="G36" s="11"/>
      <c r="H36" s="11"/>
      <c r="I36" s="11">
        <v>24</v>
      </c>
      <c r="J36" s="11"/>
      <c r="K36" s="12"/>
      <c r="L36" s="12">
        <v>23.5</v>
      </c>
      <c r="M36" s="12"/>
      <c r="N36" s="12"/>
      <c r="O36" s="12">
        <f t="shared" si="0"/>
        <v>50.5</v>
      </c>
      <c r="P36" s="28" t="s">
        <v>153</v>
      </c>
    </row>
    <row r="37" spans="1:16" ht="15.75" thickBot="1" x14ac:dyDescent="0.3">
      <c r="A37" s="22" t="s">
        <v>111</v>
      </c>
      <c r="B37" s="21" t="s">
        <v>61</v>
      </c>
      <c r="C37" s="9"/>
      <c r="D37" s="10"/>
      <c r="E37" s="10"/>
      <c r="F37" s="10"/>
      <c r="G37" s="11">
        <v>0.5</v>
      </c>
      <c r="H37" s="11"/>
      <c r="I37" s="11"/>
      <c r="J37" s="11"/>
      <c r="K37" s="12"/>
      <c r="L37" s="12"/>
      <c r="M37" s="12"/>
      <c r="N37" s="12"/>
      <c r="O37" s="12">
        <f t="shared" si="0"/>
        <v>0.5</v>
      </c>
      <c r="P37" s="28" t="s">
        <v>20</v>
      </c>
    </row>
    <row r="38" spans="1:16" ht="15.75" thickBot="1" x14ac:dyDescent="0.3">
      <c r="A38" s="22" t="s">
        <v>112</v>
      </c>
      <c r="B38" s="21" t="s">
        <v>62</v>
      </c>
      <c r="C38" s="9"/>
      <c r="D38" s="10">
        <v>2</v>
      </c>
      <c r="E38" s="10"/>
      <c r="F38" s="10"/>
      <c r="G38" s="11"/>
      <c r="H38" s="11"/>
      <c r="I38" s="11">
        <v>25</v>
      </c>
      <c r="J38" s="11"/>
      <c r="K38" s="12"/>
      <c r="L38" s="12"/>
      <c r="M38" s="12">
        <v>25.5</v>
      </c>
      <c r="N38" s="12"/>
      <c r="O38" s="12">
        <f t="shared" si="0"/>
        <v>52.5</v>
      </c>
      <c r="P38" s="28" t="s">
        <v>153</v>
      </c>
    </row>
    <row r="39" spans="1:16" ht="15.75" thickBot="1" x14ac:dyDescent="0.3">
      <c r="A39" s="22" t="s">
        <v>113</v>
      </c>
      <c r="B39" s="21" t="s">
        <v>63</v>
      </c>
      <c r="C39" s="9"/>
      <c r="D39" s="10">
        <v>2</v>
      </c>
      <c r="E39" s="10"/>
      <c r="F39" s="10"/>
      <c r="G39" s="11"/>
      <c r="H39" s="11"/>
      <c r="I39" s="11"/>
      <c r="J39" s="11">
        <v>13.5</v>
      </c>
      <c r="K39" s="12"/>
      <c r="L39" s="12"/>
      <c r="M39" s="12"/>
      <c r="N39" s="12">
        <v>17</v>
      </c>
      <c r="O39" s="12">
        <f t="shared" si="0"/>
        <v>32.5</v>
      </c>
      <c r="P39" s="28" t="s">
        <v>20</v>
      </c>
    </row>
    <row r="40" spans="1:16" ht="15.75" thickBot="1" x14ac:dyDescent="0.3">
      <c r="A40" s="22" t="s">
        <v>114</v>
      </c>
      <c r="B40" s="21" t="s">
        <v>64</v>
      </c>
      <c r="C40" s="9"/>
      <c r="D40" s="10">
        <v>1</v>
      </c>
      <c r="E40" s="10"/>
      <c r="F40" s="10"/>
      <c r="G40" s="11"/>
      <c r="H40" s="11"/>
      <c r="I40" s="11"/>
      <c r="J40" s="11">
        <v>4.5</v>
      </c>
      <c r="K40" s="12"/>
      <c r="L40" s="12"/>
      <c r="M40" s="12"/>
      <c r="N40" s="12">
        <v>4.5</v>
      </c>
      <c r="O40" s="12">
        <f t="shared" si="0"/>
        <v>10</v>
      </c>
      <c r="P40" s="28" t="s">
        <v>20</v>
      </c>
    </row>
    <row r="41" spans="1:16" ht="15.75" thickBot="1" x14ac:dyDescent="0.3">
      <c r="A41" s="22" t="s">
        <v>115</v>
      </c>
      <c r="B41" s="21" t="s">
        <v>65</v>
      </c>
      <c r="C41" s="9"/>
      <c r="D41" s="10">
        <v>0.5</v>
      </c>
      <c r="E41" s="10"/>
      <c r="F41" s="10"/>
      <c r="G41" s="11"/>
      <c r="H41" s="11"/>
      <c r="I41" s="11"/>
      <c r="J41" s="11"/>
      <c r="K41" s="12"/>
      <c r="L41" s="12"/>
      <c r="M41" s="12"/>
      <c r="N41" s="12"/>
      <c r="O41" s="12">
        <f t="shared" si="0"/>
        <v>0.5</v>
      </c>
      <c r="P41" s="28" t="s">
        <v>20</v>
      </c>
    </row>
    <row r="42" spans="1:16" ht="15.75" thickBot="1" x14ac:dyDescent="0.3">
      <c r="A42" s="22" t="s">
        <v>150</v>
      </c>
      <c r="B42" s="21" t="s">
        <v>151</v>
      </c>
      <c r="C42" s="9"/>
      <c r="D42" s="10"/>
      <c r="E42" s="10"/>
      <c r="F42" s="10"/>
      <c r="G42" s="11"/>
      <c r="H42" s="11">
        <v>19</v>
      </c>
      <c r="I42" s="11"/>
      <c r="J42" s="11"/>
      <c r="K42" s="12">
        <v>15</v>
      </c>
      <c r="L42" s="12"/>
      <c r="M42" s="12"/>
      <c r="N42" s="12"/>
      <c r="O42" s="12">
        <f t="shared" si="0"/>
        <v>34</v>
      </c>
      <c r="P42" s="28" t="s">
        <v>20</v>
      </c>
    </row>
    <row r="43" spans="1:16" ht="15.75" thickBot="1" x14ac:dyDescent="0.3">
      <c r="A43" s="22" t="s">
        <v>116</v>
      </c>
      <c r="B43" s="21" t="s">
        <v>66</v>
      </c>
      <c r="C43" s="9"/>
      <c r="D43" s="10"/>
      <c r="E43" s="10"/>
      <c r="F43" s="10"/>
      <c r="G43" s="11"/>
      <c r="H43" s="11"/>
      <c r="I43" s="11">
        <v>1</v>
      </c>
      <c r="J43" s="11"/>
      <c r="K43" s="12"/>
      <c r="L43" s="12"/>
      <c r="M43" s="12"/>
      <c r="N43" s="12"/>
      <c r="O43" s="12">
        <f t="shared" si="0"/>
        <v>1</v>
      </c>
      <c r="P43" s="28" t="s">
        <v>20</v>
      </c>
    </row>
    <row r="44" spans="1:16" ht="15.75" thickBot="1" x14ac:dyDescent="0.3">
      <c r="A44" s="22" t="s">
        <v>117</v>
      </c>
      <c r="B44" s="21" t="s">
        <v>67</v>
      </c>
      <c r="C44" s="9"/>
      <c r="D44" s="10"/>
      <c r="E44" s="10"/>
      <c r="F44" s="10"/>
      <c r="G44" s="11"/>
      <c r="H44" s="11">
        <v>1</v>
      </c>
      <c r="I44" s="11"/>
      <c r="J44" s="11"/>
      <c r="K44" s="12"/>
      <c r="L44" s="12"/>
      <c r="M44" s="12"/>
      <c r="N44" s="12"/>
      <c r="O44" s="12">
        <f t="shared" si="0"/>
        <v>1</v>
      </c>
      <c r="P44" s="28" t="s">
        <v>20</v>
      </c>
    </row>
    <row r="45" spans="1:16" ht="15.75" thickBot="1" x14ac:dyDescent="0.3">
      <c r="A45" s="22" t="s">
        <v>118</v>
      </c>
      <c r="B45" s="21" t="s">
        <v>68</v>
      </c>
      <c r="C45" s="9"/>
      <c r="D45" s="10"/>
      <c r="E45" s="10"/>
      <c r="F45" s="10"/>
      <c r="G45" s="11">
        <v>18</v>
      </c>
      <c r="H45" s="11"/>
      <c r="I45" s="11"/>
      <c r="J45" s="11"/>
      <c r="K45" s="12">
        <v>10</v>
      </c>
      <c r="L45" s="12"/>
      <c r="M45" s="12"/>
      <c r="N45" s="12"/>
      <c r="O45" s="12">
        <f t="shared" si="0"/>
        <v>28</v>
      </c>
      <c r="P45" s="28" t="s">
        <v>20</v>
      </c>
    </row>
    <row r="46" spans="1:16" ht="15.75" thickBot="1" x14ac:dyDescent="0.3">
      <c r="A46" s="22" t="s">
        <v>119</v>
      </c>
      <c r="B46" s="21" t="s">
        <v>69</v>
      </c>
      <c r="C46" s="9"/>
      <c r="D46" s="10">
        <v>1.5</v>
      </c>
      <c r="E46" s="10"/>
      <c r="F46" s="10"/>
      <c r="G46" s="11"/>
      <c r="H46" s="11"/>
      <c r="I46" s="11"/>
      <c r="J46" s="11">
        <v>14</v>
      </c>
      <c r="K46" s="12"/>
      <c r="L46" s="12"/>
      <c r="M46" s="12"/>
      <c r="N46" s="12">
        <v>9</v>
      </c>
      <c r="O46" s="12">
        <f t="shared" si="0"/>
        <v>24.5</v>
      </c>
      <c r="P46" s="28" t="s">
        <v>20</v>
      </c>
    </row>
    <row r="47" spans="1:16" ht="15.75" thickBot="1" x14ac:dyDescent="0.3">
      <c r="A47" s="22" t="s">
        <v>120</v>
      </c>
      <c r="B47" s="21" t="s">
        <v>70</v>
      </c>
      <c r="C47" s="9"/>
      <c r="D47" s="10"/>
      <c r="E47" s="10"/>
      <c r="F47" s="10"/>
      <c r="G47" s="11"/>
      <c r="H47" s="11"/>
      <c r="I47" s="11"/>
      <c r="J47" s="11"/>
      <c r="K47" s="12"/>
      <c r="L47" s="12"/>
      <c r="M47" s="12"/>
      <c r="N47" s="12"/>
      <c r="O47" s="12">
        <f t="shared" si="0"/>
        <v>0</v>
      </c>
      <c r="P47" s="28" t="s">
        <v>20</v>
      </c>
    </row>
    <row r="48" spans="1:16" ht="15.75" thickBot="1" x14ac:dyDescent="0.3">
      <c r="A48" s="22" t="s">
        <v>121</v>
      </c>
      <c r="B48" s="21" t="s">
        <v>71</v>
      </c>
      <c r="C48" s="9"/>
      <c r="D48" s="10">
        <v>1</v>
      </c>
      <c r="E48" s="10"/>
      <c r="F48" s="10"/>
      <c r="G48" s="11"/>
      <c r="H48" s="11">
        <v>16.5</v>
      </c>
      <c r="I48" s="11"/>
      <c r="J48" s="11"/>
      <c r="K48" s="12"/>
      <c r="L48" s="12">
        <v>9.5</v>
      </c>
      <c r="M48" s="12"/>
      <c r="N48" s="12"/>
      <c r="O48" s="12">
        <f t="shared" si="0"/>
        <v>27</v>
      </c>
      <c r="P48" s="28" t="s">
        <v>20</v>
      </c>
    </row>
    <row r="49" spans="1:16" ht="15.75" thickBot="1" x14ac:dyDescent="0.3">
      <c r="A49" s="22" t="s">
        <v>122</v>
      </c>
      <c r="B49" s="21" t="s">
        <v>72</v>
      </c>
      <c r="C49" s="9"/>
      <c r="D49" s="10"/>
      <c r="E49" s="10"/>
      <c r="F49" s="10"/>
      <c r="G49" s="11"/>
      <c r="H49" s="11"/>
      <c r="I49" s="11"/>
      <c r="J49" s="11"/>
      <c r="K49" s="12"/>
      <c r="L49" s="12"/>
      <c r="M49" s="12"/>
      <c r="N49" s="12"/>
      <c r="O49" s="12">
        <f t="shared" si="0"/>
        <v>0</v>
      </c>
      <c r="P49" s="28" t="s">
        <v>20</v>
      </c>
    </row>
    <row r="50" spans="1:16" ht="15.75" thickBot="1" x14ac:dyDescent="0.3">
      <c r="A50" s="22" t="s">
        <v>123</v>
      </c>
      <c r="B50" s="21" t="s">
        <v>73</v>
      </c>
      <c r="C50" s="9"/>
      <c r="D50" s="10"/>
      <c r="E50" s="10"/>
      <c r="F50" s="10"/>
      <c r="G50" s="11"/>
      <c r="H50" s="11"/>
      <c r="I50" s="11"/>
      <c r="J50" s="11"/>
      <c r="K50" s="12"/>
      <c r="L50" s="12"/>
      <c r="M50" s="12"/>
      <c r="N50" s="12"/>
      <c r="O50" s="12">
        <f t="shared" si="0"/>
        <v>0</v>
      </c>
      <c r="P50" s="28" t="s">
        <v>20</v>
      </c>
    </row>
    <row r="51" spans="1:16" ht="15.75" thickBot="1" x14ac:dyDescent="0.3">
      <c r="A51" s="22" t="s">
        <v>124</v>
      </c>
      <c r="B51" s="21" t="s">
        <v>74</v>
      </c>
      <c r="C51" s="9"/>
      <c r="D51" s="10"/>
      <c r="E51" s="10"/>
      <c r="F51" s="10"/>
      <c r="G51" s="11"/>
      <c r="H51" s="11"/>
      <c r="I51" s="11"/>
      <c r="J51" s="11">
        <v>18.5</v>
      </c>
      <c r="K51" s="12"/>
      <c r="L51" s="12"/>
      <c r="M51" s="12"/>
      <c r="N51" s="12">
        <v>23.5</v>
      </c>
      <c r="O51" s="12">
        <f t="shared" si="0"/>
        <v>42</v>
      </c>
      <c r="P51" s="28" t="s">
        <v>20</v>
      </c>
    </row>
    <row r="52" spans="1:16" ht="15.75" thickBot="1" x14ac:dyDescent="0.3">
      <c r="A52" s="22" t="s">
        <v>125</v>
      </c>
      <c r="B52" s="21" t="s">
        <v>75</v>
      </c>
      <c r="C52" s="9"/>
      <c r="D52" s="10"/>
      <c r="E52" s="10"/>
      <c r="F52" s="10"/>
      <c r="G52" s="11">
        <v>1</v>
      </c>
      <c r="H52" s="11"/>
      <c r="I52" s="11"/>
      <c r="J52" s="11"/>
      <c r="K52" s="12"/>
      <c r="L52" s="12"/>
      <c r="M52" s="12"/>
      <c r="N52" s="12"/>
      <c r="O52" s="12">
        <f t="shared" si="0"/>
        <v>1</v>
      </c>
      <c r="P52" s="28" t="s">
        <v>20</v>
      </c>
    </row>
    <row r="53" spans="1:16" ht="15.75" thickBot="1" x14ac:dyDescent="0.3">
      <c r="A53" s="22" t="s">
        <v>126</v>
      </c>
      <c r="B53" s="21" t="s">
        <v>76</v>
      </c>
      <c r="C53" s="9"/>
      <c r="D53" s="10"/>
      <c r="E53" s="10"/>
      <c r="F53" s="10"/>
      <c r="G53" s="11"/>
      <c r="H53" s="11">
        <v>15</v>
      </c>
      <c r="I53" s="11"/>
      <c r="J53" s="11"/>
      <c r="K53" s="12"/>
      <c r="L53" s="12"/>
      <c r="M53" s="12"/>
      <c r="N53" s="12"/>
      <c r="O53" s="12">
        <f t="shared" si="0"/>
        <v>15</v>
      </c>
      <c r="P53" s="28" t="s">
        <v>20</v>
      </c>
    </row>
    <row r="54" spans="1:16" ht="15.75" thickBot="1" x14ac:dyDescent="0.3">
      <c r="A54" s="22" t="s">
        <v>127</v>
      </c>
      <c r="B54" s="21" t="s">
        <v>77</v>
      </c>
      <c r="C54" s="9"/>
      <c r="D54" s="10">
        <v>3</v>
      </c>
      <c r="E54" s="10"/>
      <c r="F54" s="10"/>
      <c r="G54" s="11"/>
      <c r="H54" s="11"/>
      <c r="I54" s="11">
        <v>26</v>
      </c>
      <c r="J54" s="11"/>
      <c r="K54" s="12"/>
      <c r="L54" s="12"/>
      <c r="M54" s="12">
        <v>23</v>
      </c>
      <c r="N54" s="12"/>
      <c r="O54" s="12">
        <f t="shared" si="0"/>
        <v>52</v>
      </c>
      <c r="P54" s="28" t="s">
        <v>153</v>
      </c>
    </row>
    <row r="55" spans="1:16" ht="15.75" thickBot="1" x14ac:dyDescent="0.3">
      <c r="A55" s="22" t="s">
        <v>128</v>
      </c>
      <c r="B55" s="21" t="s">
        <v>78</v>
      </c>
      <c r="C55" s="9"/>
      <c r="D55" s="10"/>
      <c r="E55" s="10"/>
      <c r="F55" s="10"/>
      <c r="G55" s="11">
        <v>16</v>
      </c>
      <c r="H55" s="11"/>
      <c r="I55" s="11"/>
      <c r="J55" s="11"/>
      <c r="K55" s="12"/>
      <c r="L55" s="12"/>
      <c r="M55" s="12"/>
      <c r="N55" s="12"/>
      <c r="O55" s="12">
        <f t="shared" si="0"/>
        <v>16</v>
      </c>
      <c r="P55" s="28" t="s">
        <v>20</v>
      </c>
    </row>
    <row r="56" spans="1:16" ht="15.75" thickBot="1" x14ac:dyDescent="0.3">
      <c r="A56" s="22" t="s">
        <v>129</v>
      </c>
      <c r="B56" s="21" t="s">
        <v>79</v>
      </c>
      <c r="C56" s="9"/>
      <c r="D56" s="10"/>
      <c r="E56" s="10"/>
      <c r="F56" s="10"/>
      <c r="G56" s="11"/>
      <c r="H56" s="11"/>
      <c r="I56" s="11"/>
      <c r="J56" s="11"/>
      <c r="K56" s="12"/>
      <c r="L56" s="12"/>
      <c r="M56" s="12"/>
      <c r="N56" s="12"/>
      <c r="O56" s="12">
        <f t="shared" si="0"/>
        <v>0</v>
      </c>
      <c r="P56" s="28" t="s">
        <v>20</v>
      </c>
    </row>
    <row r="57" spans="1:16" ht="15.75" thickBot="1" x14ac:dyDescent="0.3">
      <c r="A57" s="22" t="s">
        <v>130</v>
      </c>
      <c r="B57" s="21" t="s">
        <v>80</v>
      </c>
      <c r="C57" s="9"/>
      <c r="D57" s="10">
        <v>0.5</v>
      </c>
      <c r="E57" s="10"/>
      <c r="F57" s="10"/>
      <c r="G57" s="11"/>
      <c r="H57" s="11"/>
      <c r="I57" s="11">
        <v>1</v>
      </c>
      <c r="J57" s="11"/>
      <c r="K57" s="12"/>
      <c r="L57" s="12">
        <v>0</v>
      </c>
      <c r="M57" s="12"/>
      <c r="N57" s="12"/>
      <c r="O57" s="12">
        <f t="shared" si="0"/>
        <v>1.5</v>
      </c>
      <c r="P57" s="28" t="s">
        <v>20</v>
      </c>
    </row>
    <row r="58" spans="1:16" ht="15.75" thickBot="1" x14ac:dyDescent="0.3">
      <c r="A58" s="23" t="s">
        <v>131</v>
      </c>
      <c r="B58" s="21" t="s">
        <v>81</v>
      </c>
      <c r="C58" s="9"/>
      <c r="D58" s="10"/>
      <c r="E58" s="10"/>
      <c r="F58" s="10"/>
      <c r="G58" s="11"/>
      <c r="H58" s="11"/>
      <c r="I58" s="11"/>
      <c r="J58" s="11"/>
      <c r="K58" s="12"/>
      <c r="L58" s="12"/>
      <c r="M58" s="12"/>
      <c r="N58" s="12"/>
      <c r="O58" s="12">
        <f t="shared" si="0"/>
        <v>0</v>
      </c>
      <c r="P58" s="28" t="s">
        <v>20</v>
      </c>
    </row>
    <row r="59" spans="1:16" x14ac:dyDescent="0.25">
      <c r="O59" s="30"/>
    </row>
  </sheetData>
  <mergeCells count="15">
    <mergeCell ref="A5:A7"/>
    <mergeCell ref="B5:B7"/>
    <mergeCell ref="C5:N5"/>
    <mergeCell ref="O5:O7"/>
    <mergeCell ref="P5:P7"/>
    <mergeCell ref="D6:F6"/>
    <mergeCell ref="G6:J6"/>
    <mergeCell ref="K6:N6"/>
    <mergeCell ref="O1:P1"/>
    <mergeCell ref="A2:F2"/>
    <mergeCell ref="G2:P2"/>
    <mergeCell ref="A3:C3"/>
    <mergeCell ref="D3:J3"/>
    <mergeCell ref="K3:P3"/>
    <mergeCell ref="A1:K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P8" sqref="P8:P13"/>
    </sheetView>
  </sheetViews>
  <sheetFormatPr defaultRowHeight="12.75" x14ac:dyDescent="0.2"/>
  <cols>
    <col min="1" max="1" width="8.5703125" style="6" customWidth="1"/>
    <col min="2" max="2" width="27.7109375" style="1" customWidth="1"/>
    <col min="3" max="3" width="8.140625" style="2" customWidth="1"/>
    <col min="4" max="6" width="3.85546875" style="1" customWidth="1"/>
    <col min="7" max="8" width="8.140625" style="1" customWidth="1"/>
    <col min="9" max="9" width="12.42578125" style="1" customWidth="1"/>
    <col min="10" max="10" width="11.5703125" style="1" customWidth="1"/>
    <col min="11" max="12" width="9.5703125" style="1" customWidth="1"/>
    <col min="13" max="13" width="10.85546875" style="1" customWidth="1"/>
    <col min="14" max="14" width="12.8554687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45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29"/>
      <c r="M1" s="31"/>
      <c r="N1" s="13"/>
      <c r="O1" s="32"/>
      <c r="P1" s="33"/>
    </row>
    <row r="2" spans="1:16" x14ac:dyDescent="0.2">
      <c r="A2" s="34" t="s">
        <v>19</v>
      </c>
      <c r="B2" s="35"/>
      <c r="C2" s="35"/>
      <c r="D2" s="35"/>
      <c r="E2" s="35"/>
      <c r="F2" s="35"/>
      <c r="G2" s="36" t="s">
        <v>15</v>
      </c>
      <c r="H2" s="37"/>
      <c r="I2" s="37"/>
      <c r="J2" s="37"/>
      <c r="K2" s="37"/>
      <c r="L2" s="37"/>
      <c r="M2" s="37"/>
      <c r="N2" s="37"/>
      <c r="O2" s="37"/>
      <c r="P2" s="38"/>
    </row>
    <row r="3" spans="1:16" ht="21" customHeight="1" x14ac:dyDescent="0.2">
      <c r="A3" s="39" t="s">
        <v>17</v>
      </c>
      <c r="B3" s="40"/>
      <c r="C3" s="41"/>
      <c r="D3" s="42"/>
      <c r="E3" s="42"/>
      <c r="F3" s="42"/>
      <c r="G3" s="42"/>
      <c r="H3" s="42"/>
      <c r="I3" s="42"/>
      <c r="J3" s="42"/>
      <c r="K3" s="43"/>
      <c r="L3" s="43"/>
      <c r="M3" s="43"/>
      <c r="N3" s="43"/>
      <c r="O3" s="43"/>
      <c r="P3" s="44"/>
    </row>
    <row r="4" spans="1:16" ht="6.75" customHeight="1" x14ac:dyDescent="0.2"/>
    <row r="5" spans="1:16" ht="21" customHeight="1" x14ac:dyDescent="0.2">
      <c r="A5" s="48" t="s">
        <v>12</v>
      </c>
      <c r="B5" s="50" t="s">
        <v>11</v>
      </c>
      <c r="C5" s="52" t="s">
        <v>10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 t="s">
        <v>9</v>
      </c>
      <c r="P5" s="56" t="s">
        <v>8</v>
      </c>
    </row>
    <row r="6" spans="1:16" ht="21" customHeight="1" x14ac:dyDescent="0.2">
      <c r="A6" s="49"/>
      <c r="B6" s="51"/>
      <c r="C6" s="5"/>
      <c r="D6" s="59" t="s">
        <v>14</v>
      </c>
      <c r="E6" s="60"/>
      <c r="F6" s="61"/>
      <c r="G6" s="62" t="s">
        <v>7</v>
      </c>
      <c r="H6" s="63"/>
      <c r="I6" s="63"/>
      <c r="J6" s="63"/>
      <c r="K6" s="62" t="s">
        <v>6</v>
      </c>
      <c r="L6" s="63"/>
      <c r="M6" s="63"/>
      <c r="N6" s="63"/>
      <c r="O6" s="55"/>
      <c r="P6" s="57"/>
    </row>
    <row r="7" spans="1:16" ht="21" customHeight="1" thickBot="1" x14ac:dyDescent="0.25">
      <c r="A7" s="49"/>
      <c r="B7" s="51"/>
      <c r="C7" s="3" t="s">
        <v>5</v>
      </c>
      <c r="D7" s="4" t="s">
        <v>4</v>
      </c>
      <c r="E7" s="4" t="s">
        <v>3</v>
      </c>
      <c r="F7" s="4" t="s">
        <v>2</v>
      </c>
      <c r="G7" s="8" t="s">
        <v>1</v>
      </c>
      <c r="H7" s="8" t="s">
        <v>0</v>
      </c>
      <c r="I7" s="8" t="s">
        <v>152</v>
      </c>
      <c r="J7" s="8" t="s">
        <v>155</v>
      </c>
      <c r="K7" s="8" t="s">
        <v>1</v>
      </c>
      <c r="L7" s="8" t="s">
        <v>0</v>
      </c>
      <c r="M7" s="8" t="s">
        <v>152</v>
      </c>
      <c r="N7" s="8" t="s">
        <v>155</v>
      </c>
      <c r="O7" s="55"/>
      <c r="P7" s="58"/>
    </row>
    <row r="8" spans="1:16" ht="15.75" thickBot="1" x14ac:dyDescent="0.3">
      <c r="A8" s="25" t="s">
        <v>138</v>
      </c>
      <c r="B8" s="7" t="s">
        <v>132</v>
      </c>
      <c r="C8" s="9"/>
      <c r="D8" s="10">
        <v>0.5</v>
      </c>
      <c r="E8" s="10"/>
      <c r="F8" s="10"/>
      <c r="G8" s="11"/>
      <c r="H8" s="11">
        <v>3</v>
      </c>
      <c r="I8" s="11"/>
      <c r="J8" s="11"/>
      <c r="K8" s="12"/>
      <c r="L8" s="12"/>
      <c r="M8" s="12">
        <v>0</v>
      </c>
      <c r="N8" s="12"/>
      <c r="O8" s="12">
        <f>D8+MAX(G8,H8,I8,J8)+MAX(K8,L8,M8,N8)</f>
        <v>3.5</v>
      </c>
      <c r="P8" s="15" t="s">
        <v>20</v>
      </c>
    </row>
    <row r="9" spans="1:16" ht="15.75" thickBot="1" x14ac:dyDescent="0.3">
      <c r="A9" s="25" t="s">
        <v>139</v>
      </c>
      <c r="B9" s="7" t="s">
        <v>133</v>
      </c>
      <c r="C9" s="9"/>
      <c r="D9" s="10">
        <v>1</v>
      </c>
      <c r="E9" s="10"/>
      <c r="F9" s="10"/>
      <c r="G9" s="11"/>
      <c r="H9" s="11"/>
      <c r="I9" s="11"/>
      <c r="J9" s="11">
        <v>13</v>
      </c>
      <c r="K9" s="12"/>
      <c r="L9" s="12"/>
      <c r="M9" s="12"/>
      <c r="N9" s="12">
        <v>2</v>
      </c>
      <c r="O9" s="12">
        <f t="shared" ref="O9:O13" si="0">D9+MAX(G9,H9,I9,J9)+MAX(K9,L9,M9,N9)</f>
        <v>16</v>
      </c>
      <c r="P9" s="15" t="s">
        <v>20</v>
      </c>
    </row>
    <row r="10" spans="1:16" ht="15.75" thickBot="1" x14ac:dyDescent="0.3">
      <c r="A10" s="25" t="s">
        <v>127</v>
      </c>
      <c r="B10" s="7" t="s">
        <v>134</v>
      </c>
      <c r="C10" s="9"/>
      <c r="D10" s="10"/>
      <c r="E10" s="10"/>
      <c r="F10" s="10"/>
      <c r="G10" s="11"/>
      <c r="H10" s="11"/>
      <c r="I10" s="11"/>
      <c r="J10" s="11"/>
      <c r="K10" s="12"/>
      <c r="L10" s="12"/>
      <c r="M10" s="12"/>
      <c r="N10" s="12"/>
      <c r="O10" s="12">
        <f t="shared" si="0"/>
        <v>0</v>
      </c>
      <c r="P10" s="15" t="s">
        <v>20</v>
      </c>
    </row>
    <row r="11" spans="1:16" ht="15.75" thickBot="1" x14ac:dyDescent="0.3">
      <c r="A11" s="25" t="s">
        <v>140</v>
      </c>
      <c r="B11" s="7" t="s">
        <v>135</v>
      </c>
      <c r="C11" s="9"/>
      <c r="D11" s="10">
        <v>1.5</v>
      </c>
      <c r="E11" s="10"/>
      <c r="F11" s="10"/>
      <c r="G11" s="11"/>
      <c r="H11" s="11">
        <v>19</v>
      </c>
      <c r="I11" s="11"/>
      <c r="J11" s="11"/>
      <c r="K11" s="12"/>
      <c r="L11" s="12">
        <v>2.5</v>
      </c>
      <c r="M11" s="12"/>
      <c r="N11" s="12"/>
      <c r="O11" s="12">
        <f t="shared" si="0"/>
        <v>23</v>
      </c>
      <c r="P11" s="15" t="s">
        <v>20</v>
      </c>
    </row>
    <row r="12" spans="1:16" ht="15.75" thickBot="1" x14ac:dyDescent="0.3">
      <c r="A12" s="25" t="s">
        <v>141</v>
      </c>
      <c r="B12" s="7" t="s">
        <v>136</v>
      </c>
      <c r="C12" s="9"/>
      <c r="D12" s="10"/>
      <c r="E12" s="10"/>
      <c r="F12" s="10"/>
      <c r="G12" s="11"/>
      <c r="H12" s="11">
        <v>7.5</v>
      </c>
      <c r="I12" s="11"/>
      <c r="J12" s="11"/>
      <c r="K12" s="12"/>
      <c r="L12" s="12"/>
      <c r="M12" s="12"/>
      <c r="N12" s="12"/>
      <c r="O12" s="12">
        <f t="shared" si="0"/>
        <v>7.5</v>
      </c>
      <c r="P12" s="15" t="s">
        <v>20</v>
      </c>
    </row>
    <row r="13" spans="1:16" ht="15.75" thickBot="1" x14ac:dyDescent="0.3">
      <c r="A13" s="25" t="s">
        <v>142</v>
      </c>
      <c r="B13" s="7" t="s">
        <v>137</v>
      </c>
      <c r="C13" s="9"/>
      <c r="D13" s="10"/>
      <c r="E13" s="10"/>
      <c r="F13" s="10"/>
      <c r="G13" s="11"/>
      <c r="H13" s="11">
        <v>12</v>
      </c>
      <c r="I13" s="11"/>
      <c r="J13" s="11"/>
      <c r="K13" s="12"/>
      <c r="L13" s="12"/>
      <c r="M13" s="12"/>
      <c r="N13" s="12"/>
      <c r="O13" s="12">
        <f t="shared" si="0"/>
        <v>12</v>
      </c>
      <c r="P13" s="15" t="s">
        <v>20</v>
      </c>
    </row>
    <row r="14" spans="1:16" x14ac:dyDescent="0.2">
      <c r="A14" s="26"/>
    </row>
  </sheetData>
  <sheetProtection selectLockedCells="1" selectUnlockedCells="1"/>
  <mergeCells count="15">
    <mergeCell ref="P5:P7"/>
    <mergeCell ref="K6:N6"/>
    <mergeCell ref="A5:A7"/>
    <mergeCell ref="B5:B7"/>
    <mergeCell ref="C5:N5"/>
    <mergeCell ref="D6:F6"/>
    <mergeCell ref="G6:J6"/>
    <mergeCell ref="O5:O7"/>
    <mergeCell ref="A1:K1"/>
    <mergeCell ref="O1:P1"/>
    <mergeCell ref="A2:F2"/>
    <mergeCell ref="G2:P2"/>
    <mergeCell ref="D3:J3"/>
    <mergeCell ref="K3:P3"/>
    <mergeCell ref="A3:C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Q11" sqref="Q11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6" width="3.85546875" customWidth="1"/>
    <col min="7" max="8" width="8.140625" customWidth="1"/>
    <col min="9" max="9" width="11.140625" customWidth="1"/>
    <col min="10" max="10" width="12.42578125" customWidth="1"/>
    <col min="11" max="13" width="9.5703125" customWidth="1"/>
    <col min="14" max="14" width="11.85546875" customWidth="1"/>
    <col min="15" max="15" width="7.42578125" customWidth="1"/>
    <col min="16" max="16" width="5.85546875" customWidth="1"/>
  </cols>
  <sheetData>
    <row r="1" spans="1:16" ht="18.75" customHeight="1" x14ac:dyDescent="0.25">
      <c r="A1" s="45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29"/>
      <c r="M1" s="31"/>
      <c r="N1" s="13"/>
      <c r="O1" s="32"/>
      <c r="P1" s="33"/>
    </row>
    <row r="2" spans="1:16" x14ac:dyDescent="0.25">
      <c r="A2" s="34" t="s">
        <v>18</v>
      </c>
      <c r="B2" s="35"/>
      <c r="C2" s="35"/>
      <c r="D2" s="35"/>
      <c r="E2" s="35"/>
      <c r="F2" s="35"/>
      <c r="G2" s="36" t="s">
        <v>15</v>
      </c>
      <c r="H2" s="37"/>
      <c r="I2" s="37"/>
      <c r="J2" s="37"/>
      <c r="K2" s="37"/>
      <c r="L2" s="37"/>
      <c r="M2" s="37"/>
      <c r="N2" s="37"/>
      <c r="O2" s="37"/>
      <c r="P2" s="38"/>
    </row>
    <row r="3" spans="1:16" ht="15.75" customHeight="1" x14ac:dyDescent="0.25">
      <c r="A3" s="39" t="s">
        <v>17</v>
      </c>
      <c r="B3" s="40"/>
      <c r="C3" s="41"/>
      <c r="D3" s="42"/>
      <c r="E3" s="42"/>
      <c r="F3" s="42"/>
      <c r="G3" s="42"/>
      <c r="H3" s="42"/>
      <c r="I3" s="42"/>
      <c r="J3" s="42"/>
      <c r="K3" s="43"/>
      <c r="L3" s="43"/>
      <c r="M3" s="43"/>
      <c r="N3" s="43"/>
      <c r="O3" s="43"/>
      <c r="P3" s="44"/>
    </row>
    <row r="4" spans="1:16" x14ac:dyDescent="0.25">
      <c r="A4" s="6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48" t="s">
        <v>12</v>
      </c>
      <c r="B5" s="50" t="s">
        <v>11</v>
      </c>
      <c r="C5" s="52" t="s">
        <v>10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 t="s">
        <v>9</v>
      </c>
      <c r="P5" s="56" t="s">
        <v>8</v>
      </c>
    </row>
    <row r="6" spans="1:16" x14ac:dyDescent="0.25">
      <c r="A6" s="49"/>
      <c r="B6" s="51"/>
      <c r="C6" s="5"/>
      <c r="D6" s="59" t="s">
        <v>14</v>
      </c>
      <c r="E6" s="60"/>
      <c r="F6" s="61"/>
      <c r="G6" s="62" t="s">
        <v>7</v>
      </c>
      <c r="H6" s="63"/>
      <c r="I6" s="63"/>
      <c r="J6" s="63"/>
      <c r="K6" s="62" t="s">
        <v>6</v>
      </c>
      <c r="L6" s="63"/>
      <c r="M6" s="63"/>
      <c r="N6" s="63"/>
      <c r="O6" s="55"/>
      <c r="P6" s="57"/>
    </row>
    <row r="7" spans="1:16" ht="17.25" thickBot="1" x14ac:dyDescent="0.3">
      <c r="A7" s="49"/>
      <c r="B7" s="51"/>
      <c r="C7" s="3" t="s">
        <v>5</v>
      </c>
      <c r="D7" s="4" t="s">
        <v>4</v>
      </c>
      <c r="E7" s="4" t="s">
        <v>3</v>
      </c>
      <c r="F7" s="4" t="s">
        <v>2</v>
      </c>
      <c r="G7" s="8" t="s">
        <v>1</v>
      </c>
      <c r="H7" s="8" t="s">
        <v>0</v>
      </c>
      <c r="I7" s="8" t="s">
        <v>152</v>
      </c>
      <c r="J7" s="8" t="s">
        <v>155</v>
      </c>
      <c r="K7" s="8" t="s">
        <v>1</v>
      </c>
      <c r="L7" s="8" t="s">
        <v>0</v>
      </c>
      <c r="M7" s="8" t="s">
        <v>152</v>
      </c>
      <c r="N7" s="8" t="s">
        <v>155</v>
      </c>
      <c r="O7" s="55"/>
      <c r="P7" s="58"/>
    </row>
    <row r="8" spans="1:16" ht="15.75" thickBot="1" x14ac:dyDescent="0.3">
      <c r="A8" s="14" t="s">
        <v>147</v>
      </c>
      <c r="B8" s="14" t="s">
        <v>143</v>
      </c>
      <c r="C8" s="9"/>
      <c r="D8" s="10">
        <v>0.5</v>
      </c>
      <c r="E8" s="10"/>
      <c r="F8" s="10"/>
      <c r="G8" s="11"/>
      <c r="H8" s="11"/>
      <c r="I8" s="11"/>
      <c r="J8" s="11">
        <v>2</v>
      </c>
      <c r="K8" s="12"/>
      <c r="L8" s="12"/>
      <c r="M8" s="12"/>
      <c r="N8" s="12">
        <v>4.5</v>
      </c>
      <c r="O8" s="12">
        <f>D8+MAX(G8,H8,I8,J8)+MAX(K8,L8,M8,N8)</f>
        <v>7</v>
      </c>
      <c r="P8" s="15" t="s">
        <v>20</v>
      </c>
    </row>
    <row r="9" spans="1:16" ht="15.75" thickBot="1" x14ac:dyDescent="0.3">
      <c r="A9" s="14" t="s">
        <v>148</v>
      </c>
      <c r="B9" s="14" t="s">
        <v>144</v>
      </c>
      <c r="C9" s="9"/>
      <c r="D9" s="10"/>
      <c r="E9" s="10"/>
      <c r="F9" s="10"/>
      <c r="G9" s="11"/>
      <c r="H9" s="11"/>
      <c r="I9" s="11"/>
      <c r="J9" s="11">
        <v>8.5</v>
      </c>
      <c r="K9" s="12"/>
      <c r="L9" s="12"/>
      <c r="M9" s="12"/>
      <c r="N9" s="12">
        <v>4</v>
      </c>
      <c r="O9" s="12">
        <f t="shared" ref="O9:O11" si="0">D9+MAX(G9,H9,I9,J9)+MAX(K9,L9,M9,N9)</f>
        <v>12.5</v>
      </c>
      <c r="P9" s="15" t="s">
        <v>20</v>
      </c>
    </row>
    <row r="10" spans="1:16" ht="15.75" thickBot="1" x14ac:dyDescent="0.3">
      <c r="A10" s="14" t="s">
        <v>149</v>
      </c>
      <c r="B10" s="14" t="s">
        <v>145</v>
      </c>
      <c r="C10" s="9"/>
      <c r="D10" s="27">
        <v>0</v>
      </c>
      <c r="E10" s="10"/>
      <c r="F10" s="10"/>
      <c r="G10" s="11">
        <v>8</v>
      </c>
      <c r="H10" s="11"/>
      <c r="I10" s="11"/>
      <c r="J10" s="11"/>
      <c r="K10" s="12"/>
      <c r="L10" s="12"/>
      <c r="M10" s="12"/>
      <c r="N10" s="12"/>
      <c r="O10" s="12">
        <f t="shared" si="0"/>
        <v>8</v>
      </c>
      <c r="P10" s="15" t="s">
        <v>20</v>
      </c>
    </row>
    <row r="11" spans="1:16" ht="15.75" thickBot="1" x14ac:dyDescent="0.3">
      <c r="A11" s="14" t="s">
        <v>130</v>
      </c>
      <c r="B11" s="14" t="s">
        <v>146</v>
      </c>
      <c r="C11" s="9"/>
      <c r="D11" s="27">
        <v>0</v>
      </c>
      <c r="E11" s="10"/>
      <c r="F11" s="10"/>
      <c r="G11" s="11"/>
      <c r="H11" s="11"/>
      <c r="I11" s="11">
        <v>22</v>
      </c>
      <c r="J11" s="11"/>
      <c r="K11" s="12"/>
      <c r="L11" s="12"/>
      <c r="M11" s="12"/>
      <c r="N11" s="12">
        <v>28</v>
      </c>
      <c r="O11" s="12">
        <f t="shared" si="0"/>
        <v>50</v>
      </c>
      <c r="P11" s="15" t="s">
        <v>153</v>
      </c>
    </row>
  </sheetData>
  <mergeCells count="15">
    <mergeCell ref="A5:A7"/>
    <mergeCell ref="B5:B7"/>
    <mergeCell ref="C5:N5"/>
    <mergeCell ref="O5:O7"/>
    <mergeCell ref="P5:P7"/>
    <mergeCell ref="D6:F6"/>
    <mergeCell ref="G6:J6"/>
    <mergeCell ref="K6:N6"/>
    <mergeCell ref="A1:K1"/>
    <mergeCell ref="O1:P1"/>
    <mergeCell ref="A2:F2"/>
    <mergeCell ref="G2:P2"/>
    <mergeCell ref="A3:C3"/>
    <mergeCell ref="D3:J3"/>
    <mergeCell ref="K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6" workbookViewId="0">
      <selection activeCell="F8" sqref="F8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64" t="s">
        <v>21</v>
      </c>
      <c r="B1" s="65"/>
      <c r="C1" s="65"/>
      <c r="D1" s="65"/>
      <c r="E1" s="65"/>
      <c r="F1" s="19" t="s">
        <v>22</v>
      </c>
    </row>
    <row r="2" spans="1:6" x14ac:dyDescent="0.25">
      <c r="A2" s="66" t="s">
        <v>16</v>
      </c>
      <c r="B2" s="67"/>
      <c r="C2" s="67"/>
      <c r="D2" s="67"/>
      <c r="E2" s="67"/>
      <c r="F2" s="67"/>
    </row>
    <row r="3" spans="1:6" x14ac:dyDescent="0.25">
      <c r="A3" s="68" t="s">
        <v>23</v>
      </c>
      <c r="B3" s="69"/>
      <c r="C3" s="70"/>
      <c r="D3" s="70"/>
      <c r="E3" s="70"/>
      <c r="F3" s="70"/>
    </row>
    <row r="4" spans="1:6" x14ac:dyDescent="0.25">
      <c r="A4" s="71" t="s">
        <v>17</v>
      </c>
      <c r="B4" s="70"/>
      <c r="C4" s="71" t="s">
        <v>30</v>
      </c>
      <c r="D4" s="72"/>
      <c r="E4" s="70"/>
      <c r="F4" s="70"/>
    </row>
    <row r="5" spans="1:6" ht="15.75" x14ac:dyDescent="0.25">
      <c r="A5" s="73"/>
      <c r="B5" s="73"/>
      <c r="C5" s="73"/>
      <c r="D5" s="73"/>
      <c r="E5" s="73"/>
      <c r="F5" s="73"/>
    </row>
    <row r="6" spans="1:6" x14ac:dyDescent="0.25">
      <c r="A6" s="74" t="s">
        <v>12</v>
      </c>
      <c r="B6" s="76" t="s">
        <v>24</v>
      </c>
      <c r="C6" s="76" t="s">
        <v>25</v>
      </c>
      <c r="D6" s="76"/>
      <c r="E6" s="77"/>
      <c r="F6" s="76" t="s">
        <v>26</v>
      </c>
    </row>
    <row r="7" spans="1:6" ht="39" thickBot="1" x14ac:dyDescent="0.3">
      <c r="A7" s="75"/>
      <c r="B7" s="77"/>
      <c r="C7" s="16" t="s">
        <v>27</v>
      </c>
      <c r="D7" s="16" t="s">
        <v>28</v>
      </c>
      <c r="E7" s="20" t="s">
        <v>29</v>
      </c>
      <c r="F7" s="77"/>
    </row>
    <row r="8" spans="1:6" ht="15.75" thickBot="1" x14ac:dyDescent="0.3">
      <c r="A8" s="7" t="str">
        <f>Mašinstvo!A8</f>
        <v>3/19</v>
      </c>
      <c r="B8" s="7" t="str">
        <f>Mašinstvo!B8</f>
        <v>Jevrem Krstajić</v>
      </c>
      <c r="C8" s="17">
        <f>Mašinstvo!D8+MAX(Mašinstvo!G8,Mašinstvo!H8,Mašinstvo!I8,Mašinstvo!J8)</f>
        <v>35</v>
      </c>
      <c r="D8" s="17">
        <f>MAX(Mašinstvo!K8,Mašinstvo!L8,Mašinstvo!M8,Mašinstvo!N8)</f>
        <v>27.5</v>
      </c>
      <c r="E8" s="18">
        <f>C8+D8</f>
        <v>62.5</v>
      </c>
      <c r="F8" s="28" t="s">
        <v>154</v>
      </c>
    </row>
    <row r="9" spans="1:6" ht="15.75" thickBot="1" x14ac:dyDescent="0.3">
      <c r="A9" s="7" t="str">
        <f>Mašinstvo!A9</f>
        <v>5/19</v>
      </c>
      <c r="B9" s="7" t="str">
        <f>Mašinstvo!B9</f>
        <v>Milica Zečević</v>
      </c>
      <c r="C9" s="17">
        <f>Mašinstvo!D9+MAX(Mašinstvo!G9,Mašinstvo!H9,Mašinstvo!I9,Mašinstvo!J9)</f>
        <v>27.5</v>
      </c>
      <c r="D9" s="17">
        <f>MAX(Mašinstvo!K9,Mašinstvo!L9,Mašinstvo!M9,Mašinstvo!N9)</f>
        <v>23.5</v>
      </c>
      <c r="E9" s="18">
        <f t="shared" ref="E9:E58" si="0">C9+D9</f>
        <v>51</v>
      </c>
      <c r="F9" s="28" t="s">
        <v>153</v>
      </c>
    </row>
    <row r="10" spans="1:6" ht="15.75" thickBot="1" x14ac:dyDescent="0.3">
      <c r="A10" s="7" t="str">
        <f>Mašinstvo!A10</f>
        <v>7/19</v>
      </c>
      <c r="B10" s="7" t="str">
        <f>Mašinstvo!B10</f>
        <v>Dušan Ružić</v>
      </c>
      <c r="C10" s="17">
        <f>Mašinstvo!D10+MAX(Mašinstvo!G10,Mašinstvo!H10,Mašinstvo!I10,Mašinstvo!J10)</f>
        <v>45</v>
      </c>
      <c r="D10" s="17">
        <f>MAX(Mašinstvo!K10,Mašinstvo!L10,Mašinstvo!M10,Mašinstvo!N10)</f>
        <v>22</v>
      </c>
      <c r="E10" s="18">
        <f t="shared" si="0"/>
        <v>67</v>
      </c>
      <c r="F10" s="28" t="s">
        <v>154</v>
      </c>
    </row>
    <row r="11" spans="1:6" ht="15.75" thickBot="1" x14ac:dyDescent="0.3">
      <c r="A11" s="7" t="str">
        <f>Mašinstvo!A11</f>
        <v>9/19</v>
      </c>
      <c r="B11" s="7" t="str">
        <f>Mašinstvo!B11</f>
        <v>Nikola Zarubica</v>
      </c>
      <c r="C11" s="17">
        <f>Mašinstvo!D11+MAX(Mašinstvo!G11,Mašinstvo!H11,Mašinstvo!I11,Mašinstvo!J11)</f>
        <v>2.5</v>
      </c>
      <c r="D11" s="17">
        <f>MAX(Mašinstvo!K11,Mašinstvo!L11,Mašinstvo!M11,Mašinstvo!N11)</f>
        <v>4</v>
      </c>
      <c r="E11" s="18">
        <f t="shared" si="0"/>
        <v>6.5</v>
      </c>
      <c r="F11" s="28" t="s">
        <v>20</v>
      </c>
    </row>
    <row r="12" spans="1:6" ht="15.75" thickBot="1" x14ac:dyDescent="0.3">
      <c r="A12" s="7" t="str">
        <f>Mašinstvo!A12</f>
        <v>10/19</v>
      </c>
      <c r="B12" s="7" t="str">
        <f>Mašinstvo!B12</f>
        <v>Andrija Mrdak</v>
      </c>
      <c r="C12" s="17">
        <f>Mašinstvo!D12+MAX(Mašinstvo!G12,Mašinstvo!H12,Mašinstvo!I12,Mašinstvo!J12)</f>
        <v>28.5</v>
      </c>
      <c r="D12" s="17">
        <f>MAX(Mašinstvo!K12,Mašinstvo!L12,Mašinstvo!M12,Mašinstvo!N12)</f>
        <v>26</v>
      </c>
      <c r="E12" s="18">
        <f t="shared" si="0"/>
        <v>54.5</v>
      </c>
      <c r="F12" s="28" t="s">
        <v>153</v>
      </c>
    </row>
    <row r="13" spans="1:6" ht="15.75" thickBot="1" x14ac:dyDescent="0.3">
      <c r="A13" s="7" t="str">
        <f>Mašinstvo!A13</f>
        <v>15/19</v>
      </c>
      <c r="B13" s="7" t="str">
        <f>Mašinstvo!B13</f>
        <v>Vukašin Manojlović</v>
      </c>
      <c r="C13" s="17">
        <f>Mašinstvo!D13+MAX(Mašinstvo!G13,Mašinstvo!H13,Mašinstvo!I13,Mašinstvo!J13)</f>
        <v>38.5</v>
      </c>
      <c r="D13" s="17">
        <f>MAX(Mašinstvo!K13,Mašinstvo!L13,Mašinstvo!M13,Mašinstvo!N13)</f>
        <v>20.5</v>
      </c>
      <c r="E13" s="18">
        <f t="shared" si="0"/>
        <v>59</v>
      </c>
      <c r="F13" s="28" t="s">
        <v>153</v>
      </c>
    </row>
    <row r="14" spans="1:6" ht="15.75" thickBot="1" x14ac:dyDescent="0.3">
      <c r="A14" s="7" t="str">
        <f>Mašinstvo!A14</f>
        <v>16/19</v>
      </c>
      <c r="B14" s="7" t="str">
        <f>Mašinstvo!B14</f>
        <v>Miloš Nikčević</v>
      </c>
      <c r="C14" s="17">
        <f>Mašinstvo!D14+MAX(Mašinstvo!G14,Mašinstvo!H14,Mašinstvo!I14,Mašinstvo!J14)</f>
        <v>15</v>
      </c>
      <c r="D14" s="17">
        <f>MAX(Mašinstvo!K14,Mašinstvo!L14,Mašinstvo!M14,Mašinstvo!N14)</f>
        <v>2</v>
      </c>
      <c r="E14" s="18">
        <f t="shared" si="0"/>
        <v>17</v>
      </c>
      <c r="F14" s="28" t="s">
        <v>20</v>
      </c>
    </row>
    <row r="15" spans="1:6" ht="15.75" thickBot="1" x14ac:dyDescent="0.3">
      <c r="A15" s="7" t="str">
        <f>Mašinstvo!A15</f>
        <v>20/19</v>
      </c>
      <c r="B15" s="7" t="str">
        <f>Mašinstvo!B15</f>
        <v>Ognjen Dragašević</v>
      </c>
      <c r="C15" s="17">
        <f>Mašinstvo!D15+MAX(Mašinstvo!G15,Mašinstvo!H15,Mašinstvo!I15,Mašinstvo!J15)</f>
        <v>1.5</v>
      </c>
      <c r="D15" s="17">
        <f>MAX(Mašinstvo!K15,Mašinstvo!L15,Mašinstvo!M15,Mašinstvo!N15)</f>
        <v>4.5</v>
      </c>
      <c r="E15" s="18">
        <f t="shared" si="0"/>
        <v>6</v>
      </c>
      <c r="F15" s="28" t="s">
        <v>20</v>
      </c>
    </row>
    <row r="16" spans="1:6" ht="15.75" thickBot="1" x14ac:dyDescent="0.3">
      <c r="A16" s="7" t="str">
        <f>Mašinstvo!A16</f>
        <v>21/19</v>
      </c>
      <c r="B16" s="7" t="str">
        <f>Mašinstvo!B16</f>
        <v>Vojislav Plamenac</v>
      </c>
      <c r="C16" s="17">
        <f>Mašinstvo!D16+MAX(Mašinstvo!G16,Mašinstvo!H16,Mašinstvo!I16,Mašinstvo!J16)</f>
        <v>17</v>
      </c>
      <c r="D16" s="17">
        <f>MAX(Mašinstvo!K16,Mašinstvo!L16,Mašinstvo!M16,Mašinstvo!N16)</f>
        <v>7.5</v>
      </c>
      <c r="E16" s="18">
        <f t="shared" si="0"/>
        <v>24.5</v>
      </c>
      <c r="F16" s="28" t="s">
        <v>20</v>
      </c>
    </row>
    <row r="17" spans="1:6" ht="15.75" thickBot="1" x14ac:dyDescent="0.3">
      <c r="A17" s="7" t="str">
        <f>Mašinstvo!A17</f>
        <v>22/19</v>
      </c>
      <c r="B17" s="7" t="str">
        <f>Mašinstvo!B17</f>
        <v>Ognjen Anđelić</v>
      </c>
      <c r="C17" s="17">
        <f>Mašinstvo!D17+MAX(Mašinstvo!G17,Mašinstvo!H17,Mašinstvo!I17,Mašinstvo!J17)</f>
        <v>32.5</v>
      </c>
      <c r="D17" s="17">
        <f>MAX(Mašinstvo!K17,Mašinstvo!L17,Mašinstvo!M17,Mašinstvo!N17)</f>
        <v>19</v>
      </c>
      <c r="E17" s="18">
        <f t="shared" si="0"/>
        <v>51.5</v>
      </c>
      <c r="F17" s="28" t="s">
        <v>153</v>
      </c>
    </row>
    <row r="18" spans="1:6" ht="15.75" thickBot="1" x14ac:dyDescent="0.3">
      <c r="A18" s="7" t="str">
        <f>Mašinstvo!A18</f>
        <v>23/19</v>
      </c>
      <c r="B18" s="7" t="str">
        <f>Mašinstvo!B18</f>
        <v>Jelena Anđelić</v>
      </c>
      <c r="C18" s="17">
        <f>Mašinstvo!D18+MAX(Mašinstvo!G18,Mašinstvo!H18,Mašinstvo!I18,Mašinstvo!J18)</f>
        <v>2</v>
      </c>
      <c r="D18" s="17">
        <f>MAX(Mašinstvo!K18,Mašinstvo!L18,Mašinstvo!M18,Mašinstvo!N18)</f>
        <v>0</v>
      </c>
      <c r="E18" s="18">
        <f t="shared" si="0"/>
        <v>2</v>
      </c>
      <c r="F18" s="28" t="s">
        <v>20</v>
      </c>
    </row>
    <row r="19" spans="1:6" ht="15.75" thickBot="1" x14ac:dyDescent="0.3">
      <c r="A19" s="7" t="str">
        <f>Mašinstvo!A19</f>
        <v>29/19</v>
      </c>
      <c r="B19" s="7" t="str">
        <f>Mašinstvo!B19</f>
        <v>Stefan Dronjak</v>
      </c>
      <c r="C19" s="17">
        <f>Mašinstvo!D19+MAX(Mašinstvo!G19,Mašinstvo!H19,Mašinstvo!I19,Mašinstvo!J19)</f>
        <v>8</v>
      </c>
      <c r="D19" s="17">
        <f>MAX(Mašinstvo!K19,Mašinstvo!L19,Mašinstvo!M19,Mašinstvo!N19)</f>
        <v>0</v>
      </c>
      <c r="E19" s="18">
        <f t="shared" si="0"/>
        <v>8</v>
      </c>
      <c r="F19" s="28" t="s">
        <v>20</v>
      </c>
    </row>
    <row r="20" spans="1:6" ht="15.75" thickBot="1" x14ac:dyDescent="0.3">
      <c r="A20" s="7" t="str">
        <f>Mašinstvo!A20</f>
        <v>30/19</v>
      </c>
      <c r="B20" s="7" t="str">
        <f>Mašinstvo!B20</f>
        <v>Miodrag Roćenović</v>
      </c>
      <c r="C20" s="17">
        <f>Mašinstvo!D20+MAX(Mašinstvo!G20,Mašinstvo!H20,Mašinstvo!I20,Mašinstvo!J20)</f>
        <v>32.5</v>
      </c>
      <c r="D20" s="17">
        <f>MAX(Mašinstvo!K20,Mašinstvo!L20,Mašinstvo!M20,Mašinstvo!N20)</f>
        <v>25</v>
      </c>
      <c r="E20" s="18">
        <f t="shared" si="0"/>
        <v>57.5</v>
      </c>
      <c r="F20" s="28" t="s">
        <v>153</v>
      </c>
    </row>
    <row r="21" spans="1:6" ht="15.75" thickBot="1" x14ac:dyDescent="0.3">
      <c r="A21" s="7" t="str">
        <f>Mašinstvo!A21</f>
        <v>31/19</v>
      </c>
      <c r="B21" s="7" t="str">
        <f>Mašinstvo!B21</f>
        <v>Ivan Ćorović</v>
      </c>
      <c r="C21" s="17">
        <f>Mašinstvo!D21+MAX(Mašinstvo!G21,Mašinstvo!H21,Mašinstvo!I21,Mašinstvo!J21)</f>
        <v>33</v>
      </c>
      <c r="D21" s="17">
        <f>MAX(Mašinstvo!K21,Mašinstvo!L21,Mašinstvo!M21,Mašinstvo!N21)</f>
        <v>20</v>
      </c>
      <c r="E21" s="18">
        <f t="shared" si="0"/>
        <v>53</v>
      </c>
      <c r="F21" s="28" t="s">
        <v>153</v>
      </c>
    </row>
    <row r="22" spans="1:6" ht="15.75" thickBot="1" x14ac:dyDescent="0.3">
      <c r="A22" s="7" t="str">
        <f>Mašinstvo!A22</f>
        <v>34/19</v>
      </c>
      <c r="B22" s="7" t="str">
        <f>Mašinstvo!B22</f>
        <v>Tamara Sandić</v>
      </c>
      <c r="C22" s="17">
        <f>Mašinstvo!D22+MAX(Mašinstvo!G22,Mašinstvo!H22,Mašinstvo!I22,Mašinstvo!J22)</f>
        <v>14.5</v>
      </c>
      <c r="D22" s="17">
        <f>MAX(Mašinstvo!K22,Mašinstvo!L22,Mašinstvo!M22,Mašinstvo!N22)</f>
        <v>0</v>
      </c>
      <c r="E22" s="18">
        <f t="shared" si="0"/>
        <v>14.5</v>
      </c>
      <c r="F22" s="28" t="s">
        <v>20</v>
      </c>
    </row>
    <row r="23" spans="1:6" ht="15.75" thickBot="1" x14ac:dyDescent="0.3">
      <c r="A23" s="7" t="str">
        <f>Mašinstvo!A23</f>
        <v>37/19</v>
      </c>
      <c r="B23" s="7" t="str">
        <f>Mašinstvo!B23</f>
        <v>Andrija Vujošević</v>
      </c>
      <c r="C23" s="17">
        <f>Mašinstvo!D23+MAX(Mašinstvo!G23,Mašinstvo!H23,Mašinstvo!I23,Mašinstvo!J23)</f>
        <v>6</v>
      </c>
      <c r="D23" s="17">
        <f>MAX(Mašinstvo!K23,Mašinstvo!L23,Mašinstvo!M23,Mašinstvo!N23)</f>
        <v>5</v>
      </c>
      <c r="E23" s="18">
        <f t="shared" si="0"/>
        <v>11</v>
      </c>
      <c r="F23" s="28" t="s">
        <v>20</v>
      </c>
    </row>
    <row r="24" spans="1:6" ht="15.75" thickBot="1" x14ac:dyDescent="0.3">
      <c r="A24" s="7" t="str">
        <f>Mašinstvo!A24</f>
        <v>42/19</v>
      </c>
      <c r="B24" s="7" t="str">
        <f>Mašinstvo!B24</f>
        <v>Miodrag Popović</v>
      </c>
      <c r="C24" s="17">
        <f>Mašinstvo!D24+MAX(Mašinstvo!G24,Mašinstvo!H24,Mašinstvo!I24,Mašinstvo!J24)</f>
        <v>1.5</v>
      </c>
      <c r="D24" s="17">
        <f>MAX(Mašinstvo!K24,Mašinstvo!L24,Mašinstvo!M24,Mašinstvo!N24)</f>
        <v>1</v>
      </c>
      <c r="E24" s="18">
        <f t="shared" si="0"/>
        <v>2.5</v>
      </c>
      <c r="F24" s="28" t="s">
        <v>20</v>
      </c>
    </row>
    <row r="25" spans="1:6" ht="15.75" thickBot="1" x14ac:dyDescent="0.3">
      <c r="A25" s="7" t="str">
        <f>Mašinstvo!A25</f>
        <v>44/19</v>
      </c>
      <c r="B25" s="7" t="str">
        <f>Mašinstvo!B25</f>
        <v>Nemanja Rosić</v>
      </c>
      <c r="C25" s="17">
        <f>Mašinstvo!D25+MAX(Mašinstvo!G25,Mašinstvo!H25,Mašinstvo!I25,Mašinstvo!J25)</f>
        <v>22.5</v>
      </c>
      <c r="D25" s="17">
        <f>MAX(Mašinstvo!K25,Mašinstvo!L25,Mašinstvo!M25,Mašinstvo!N25)</f>
        <v>28</v>
      </c>
      <c r="E25" s="18">
        <f t="shared" si="0"/>
        <v>50.5</v>
      </c>
      <c r="F25" s="28" t="s">
        <v>153</v>
      </c>
    </row>
    <row r="26" spans="1:6" ht="15.75" thickBot="1" x14ac:dyDescent="0.3">
      <c r="A26" s="7" t="str">
        <f>Mašinstvo!A26</f>
        <v>45/19</v>
      </c>
      <c r="B26" s="7" t="str">
        <f>Mašinstvo!B26</f>
        <v>Đorđe Asanović</v>
      </c>
      <c r="C26" s="17">
        <f>Mašinstvo!D26+MAX(Mašinstvo!G26,Mašinstvo!H26,Mašinstvo!I26,Mašinstvo!J26)</f>
        <v>7.5</v>
      </c>
      <c r="D26" s="17">
        <f>MAX(Mašinstvo!K26,Mašinstvo!L26,Mašinstvo!M26,Mašinstvo!N26)</f>
        <v>0.5</v>
      </c>
      <c r="E26" s="18">
        <f t="shared" si="0"/>
        <v>8</v>
      </c>
      <c r="F26" s="28" t="s">
        <v>20</v>
      </c>
    </row>
    <row r="27" spans="1:6" ht="15.75" thickBot="1" x14ac:dyDescent="0.3">
      <c r="A27" s="7" t="str">
        <f>Mašinstvo!A27</f>
        <v>53/19</v>
      </c>
      <c r="B27" s="7" t="str">
        <f>Mašinstvo!B27</f>
        <v>Milica Vukašinović</v>
      </c>
      <c r="C27" s="17">
        <f>Mašinstvo!D27+MAX(Mašinstvo!G27,Mašinstvo!H27,Mašinstvo!I27,Mašinstvo!J27)</f>
        <v>2.5</v>
      </c>
      <c r="D27" s="17">
        <f>MAX(Mašinstvo!K27,Mašinstvo!L27,Mašinstvo!M27,Mašinstvo!N27)</f>
        <v>1.5</v>
      </c>
      <c r="E27" s="18">
        <f t="shared" si="0"/>
        <v>4</v>
      </c>
      <c r="F27" s="28" t="s">
        <v>20</v>
      </c>
    </row>
    <row r="28" spans="1:6" ht="15.75" thickBot="1" x14ac:dyDescent="0.3">
      <c r="A28" s="7" t="str">
        <f>Mašinstvo!A28</f>
        <v>54/19</v>
      </c>
      <c r="B28" s="7" t="str">
        <f>Mašinstvo!B28</f>
        <v>Bogdan Prelević</v>
      </c>
      <c r="C28" s="17">
        <f>Mašinstvo!D28+MAX(Mašinstvo!G28,Mašinstvo!H28,Mašinstvo!I28,Mašinstvo!J28)</f>
        <v>20.5</v>
      </c>
      <c r="D28" s="17">
        <f>MAX(Mašinstvo!K28,Mašinstvo!L28,Mašinstvo!M28,Mašinstvo!N28)</f>
        <v>6</v>
      </c>
      <c r="E28" s="18">
        <f t="shared" si="0"/>
        <v>26.5</v>
      </c>
      <c r="F28" s="28" t="s">
        <v>20</v>
      </c>
    </row>
    <row r="29" spans="1:6" ht="15.75" thickBot="1" x14ac:dyDescent="0.3">
      <c r="A29" s="7" t="str">
        <f>Mašinstvo!A29</f>
        <v>57/19</v>
      </c>
      <c r="B29" s="7" t="str">
        <f>Mašinstvo!B29</f>
        <v>Almir Honsić</v>
      </c>
      <c r="C29" s="17">
        <f>Mašinstvo!D29+MAX(Mašinstvo!G29,Mašinstvo!H29,Mašinstvo!I29,Mašinstvo!J29)</f>
        <v>0</v>
      </c>
      <c r="D29" s="17">
        <f>MAX(Mašinstvo!K29,Mašinstvo!L29,Mašinstvo!M29,Mašinstvo!N29)</f>
        <v>0</v>
      </c>
      <c r="E29" s="18">
        <f t="shared" si="0"/>
        <v>0</v>
      </c>
      <c r="F29" s="28" t="s">
        <v>20</v>
      </c>
    </row>
    <row r="30" spans="1:6" ht="15.75" thickBot="1" x14ac:dyDescent="0.3">
      <c r="A30" s="7" t="str">
        <f>Mašinstvo!A30</f>
        <v>62/19</v>
      </c>
      <c r="B30" s="7" t="str">
        <f>Mašinstvo!B30</f>
        <v>Nemanja Bjelić</v>
      </c>
      <c r="C30" s="17">
        <f>Mašinstvo!D30+MAX(Mašinstvo!G30,Mašinstvo!H30,Mašinstvo!I30,Mašinstvo!J30)</f>
        <v>7.5</v>
      </c>
      <c r="D30" s="17">
        <f>MAX(Mašinstvo!K30,Mašinstvo!L30,Mašinstvo!M30,Mašinstvo!N30)</f>
        <v>1.5</v>
      </c>
      <c r="E30" s="18">
        <f t="shared" si="0"/>
        <v>9</v>
      </c>
      <c r="F30" s="28" t="s">
        <v>20</v>
      </c>
    </row>
    <row r="31" spans="1:6" ht="15.75" thickBot="1" x14ac:dyDescent="0.3">
      <c r="A31" s="7" t="str">
        <f>Mašinstvo!A31</f>
        <v>66/19</v>
      </c>
      <c r="B31" s="7" t="str">
        <f>Mašinstvo!B31</f>
        <v>Kristina Ilić</v>
      </c>
      <c r="C31" s="17">
        <f>Mašinstvo!D31+MAX(Mašinstvo!G31,Mašinstvo!H31,Mašinstvo!I31,Mašinstvo!J31)</f>
        <v>18.5</v>
      </c>
      <c r="D31" s="17">
        <f>MAX(Mašinstvo!K31,Mašinstvo!L31,Mašinstvo!M31,Mašinstvo!N31)</f>
        <v>21</v>
      </c>
      <c r="E31" s="18">
        <f t="shared" si="0"/>
        <v>39.5</v>
      </c>
      <c r="F31" s="28" t="s">
        <v>20</v>
      </c>
    </row>
    <row r="32" spans="1:6" ht="15.75" thickBot="1" x14ac:dyDescent="0.3">
      <c r="A32" s="7" t="str">
        <f>Mašinstvo!A32</f>
        <v>79/19</v>
      </c>
      <c r="B32" s="7" t="str">
        <f>Mašinstvo!B32</f>
        <v>Barbara Milojević</v>
      </c>
      <c r="C32" s="17">
        <f>Mašinstvo!D32+MAX(Mašinstvo!G32,Mašinstvo!H32,Mašinstvo!I32,Mašinstvo!J32)</f>
        <v>26</v>
      </c>
      <c r="D32" s="17">
        <f>MAX(Mašinstvo!K32,Mašinstvo!L32,Mašinstvo!M32,Mašinstvo!N32)</f>
        <v>24.5</v>
      </c>
      <c r="E32" s="18">
        <f t="shared" si="0"/>
        <v>50.5</v>
      </c>
      <c r="F32" s="28" t="s">
        <v>153</v>
      </c>
    </row>
    <row r="33" spans="1:6" ht="15.75" thickBot="1" x14ac:dyDescent="0.3">
      <c r="A33" s="7" t="str">
        <f>Mašinstvo!A33</f>
        <v>80/19</v>
      </c>
      <c r="B33" s="7" t="str">
        <f>Mašinstvo!B33</f>
        <v>Aleksa Gredić</v>
      </c>
      <c r="C33" s="17">
        <f>Mašinstvo!D33+MAX(Mašinstvo!G33,Mašinstvo!H33,Mašinstvo!I33,Mašinstvo!J33)</f>
        <v>6.5</v>
      </c>
      <c r="D33" s="17">
        <f>MAX(Mašinstvo!K33,Mašinstvo!L33,Mašinstvo!M33,Mašinstvo!N33)</f>
        <v>4</v>
      </c>
      <c r="E33" s="18">
        <f t="shared" si="0"/>
        <v>10.5</v>
      </c>
      <c r="F33" s="28" t="s">
        <v>20</v>
      </c>
    </row>
    <row r="34" spans="1:6" ht="15.75" thickBot="1" x14ac:dyDescent="0.3">
      <c r="A34" s="7" t="str">
        <f>Mašinstvo!A34</f>
        <v>82/19</v>
      </c>
      <c r="B34" s="7" t="str">
        <f>Mašinstvo!B34</f>
        <v>Bratislav Đuričić</v>
      </c>
      <c r="C34" s="17">
        <f>Mašinstvo!D34+MAX(Mašinstvo!G34,Mašinstvo!H34,Mašinstvo!I34,Mašinstvo!J34)</f>
        <v>1</v>
      </c>
      <c r="D34" s="17">
        <f>MAX(Mašinstvo!K34,Mašinstvo!L34,Mašinstvo!M34,Mašinstvo!N34)</f>
        <v>0</v>
      </c>
      <c r="E34" s="18">
        <f t="shared" si="0"/>
        <v>1</v>
      </c>
      <c r="F34" s="28" t="s">
        <v>20</v>
      </c>
    </row>
    <row r="35" spans="1:6" ht="15.75" thickBot="1" x14ac:dyDescent="0.3">
      <c r="A35" s="7" t="str">
        <f>Mašinstvo!A35</f>
        <v>83/19</v>
      </c>
      <c r="B35" s="7" t="str">
        <f>Mašinstvo!B35</f>
        <v>Ana Vušović</v>
      </c>
      <c r="C35" s="17">
        <f>Mašinstvo!D35+MAX(Mašinstvo!G35,Mašinstvo!H35,Mašinstvo!I35,Mašinstvo!J35)</f>
        <v>14</v>
      </c>
      <c r="D35" s="17">
        <f>MAX(Mašinstvo!K35,Mašinstvo!L35,Mašinstvo!M35,Mašinstvo!N35)</f>
        <v>1</v>
      </c>
      <c r="E35" s="18">
        <f t="shared" si="0"/>
        <v>15</v>
      </c>
      <c r="F35" s="28" t="s">
        <v>20</v>
      </c>
    </row>
    <row r="36" spans="1:6" ht="15.75" thickBot="1" x14ac:dyDescent="0.3">
      <c r="A36" s="7" t="str">
        <f>Mašinstvo!A36</f>
        <v>2/18</v>
      </c>
      <c r="B36" s="7" t="str">
        <f>Mašinstvo!B36</f>
        <v>Ana Dubljević</v>
      </c>
      <c r="C36" s="17">
        <f>Mašinstvo!D36+MAX(Mašinstvo!G36,Mašinstvo!H36,Mašinstvo!I36,Mašinstvo!J36)</f>
        <v>27</v>
      </c>
      <c r="D36" s="17">
        <f>MAX(Mašinstvo!K36,Mašinstvo!L36,Mašinstvo!M36,Mašinstvo!N36)</f>
        <v>23.5</v>
      </c>
      <c r="E36" s="18">
        <f t="shared" si="0"/>
        <v>50.5</v>
      </c>
      <c r="F36" s="28" t="s">
        <v>153</v>
      </c>
    </row>
    <row r="37" spans="1:6" ht="15.75" thickBot="1" x14ac:dyDescent="0.3">
      <c r="A37" s="7" t="str">
        <f>Mašinstvo!A37</f>
        <v>3/18</v>
      </c>
      <c r="B37" s="7" t="str">
        <f>Mašinstvo!B37</f>
        <v>Sanja Džogaz</v>
      </c>
      <c r="C37" s="17">
        <f>Mašinstvo!D37+MAX(Mašinstvo!G37,Mašinstvo!H37,Mašinstvo!I37,Mašinstvo!J37)</f>
        <v>0.5</v>
      </c>
      <c r="D37" s="17">
        <f>MAX(Mašinstvo!K37,Mašinstvo!L37,Mašinstvo!M37,Mašinstvo!N37)</f>
        <v>0</v>
      </c>
      <c r="E37" s="18">
        <f t="shared" si="0"/>
        <v>0.5</v>
      </c>
      <c r="F37" s="28" t="s">
        <v>20</v>
      </c>
    </row>
    <row r="38" spans="1:6" ht="15.75" thickBot="1" x14ac:dyDescent="0.3">
      <c r="A38" s="7" t="str">
        <f>Mašinstvo!A38</f>
        <v>8/18</v>
      </c>
      <c r="B38" s="7" t="str">
        <f>Mašinstvo!B38</f>
        <v>Ivan Bajčeta</v>
      </c>
      <c r="C38" s="17">
        <f>Mašinstvo!D38+MAX(Mašinstvo!G38,Mašinstvo!H38,Mašinstvo!I38,Mašinstvo!J38)</f>
        <v>27</v>
      </c>
      <c r="D38" s="17">
        <f>MAX(Mašinstvo!K38,Mašinstvo!L38,Mašinstvo!M38,Mašinstvo!N38)</f>
        <v>25.5</v>
      </c>
      <c r="E38" s="18">
        <f t="shared" si="0"/>
        <v>52.5</v>
      </c>
      <c r="F38" s="28" t="s">
        <v>153</v>
      </c>
    </row>
    <row r="39" spans="1:6" ht="15.75" thickBot="1" x14ac:dyDescent="0.3">
      <c r="A39" s="7" t="str">
        <f>Mašinstvo!A39</f>
        <v>32/18</v>
      </c>
      <c r="B39" s="7" t="str">
        <f>Mašinstvo!B39</f>
        <v>Danilo Čalić</v>
      </c>
      <c r="C39" s="17">
        <f>Mašinstvo!D39+MAX(Mašinstvo!G39,Mašinstvo!H39,Mašinstvo!I39,Mašinstvo!J39)</f>
        <v>15.5</v>
      </c>
      <c r="D39" s="17">
        <f>MAX(Mašinstvo!K39,Mašinstvo!L39,Mašinstvo!M39,Mašinstvo!N39)</f>
        <v>17</v>
      </c>
      <c r="E39" s="18">
        <f t="shared" si="0"/>
        <v>32.5</v>
      </c>
      <c r="F39" s="28" t="s">
        <v>20</v>
      </c>
    </row>
    <row r="40" spans="1:6" ht="15.75" thickBot="1" x14ac:dyDescent="0.3">
      <c r="A40" s="7" t="str">
        <f>Mašinstvo!A40</f>
        <v>35/18</v>
      </c>
      <c r="B40" s="7" t="str">
        <f>Mašinstvo!B40</f>
        <v>Tamara Mandić</v>
      </c>
      <c r="C40" s="17">
        <f>Mašinstvo!D40+MAX(Mašinstvo!G40,Mašinstvo!H40,Mašinstvo!I40,Mašinstvo!J40)</f>
        <v>5.5</v>
      </c>
      <c r="D40" s="17">
        <f>MAX(Mašinstvo!K40,Mašinstvo!L40,Mašinstvo!M40,Mašinstvo!N40)</f>
        <v>4.5</v>
      </c>
      <c r="E40" s="18">
        <f t="shared" si="0"/>
        <v>10</v>
      </c>
      <c r="F40" s="28" t="s">
        <v>20</v>
      </c>
    </row>
    <row r="41" spans="1:6" ht="15.75" thickBot="1" x14ac:dyDescent="0.3">
      <c r="A41" s="7" t="str">
        <f>Mašinstvo!A41</f>
        <v>45/18</v>
      </c>
      <c r="B41" s="7" t="str">
        <f>Mašinstvo!B41</f>
        <v>Svetlana Đurđevac</v>
      </c>
      <c r="C41" s="17">
        <f>Mašinstvo!D41+MAX(Mašinstvo!G41,Mašinstvo!H41,Mašinstvo!I41,Mašinstvo!J41)</f>
        <v>0.5</v>
      </c>
      <c r="D41" s="17">
        <f>MAX(Mašinstvo!K41,Mašinstvo!L41,Mašinstvo!M41,Mašinstvo!N41)</f>
        <v>0</v>
      </c>
      <c r="E41" s="18">
        <f t="shared" si="0"/>
        <v>0.5</v>
      </c>
      <c r="F41" s="28" t="s">
        <v>20</v>
      </c>
    </row>
    <row r="42" spans="1:6" ht="15.75" thickBot="1" x14ac:dyDescent="0.3">
      <c r="A42" s="7" t="str">
        <f>Mašinstvo!A42</f>
        <v>68/18</v>
      </c>
      <c r="B42" s="7" t="str">
        <f>Mašinstvo!B42</f>
        <v>Stefan Jelovac</v>
      </c>
      <c r="C42" s="17">
        <f>Mašinstvo!D42+MAX(Mašinstvo!G42,Mašinstvo!H42,Mašinstvo!I42,Mašinstvo!J42)</f>
        <v>19</v>
      </c>
      <c r="D42" s="17">
        <f>MAX(Mašinstvo!K42,Mašinstvo!L42,Mašinstvo!M42,Mašinstvo!N42)</f>
        <v>15</v>
      </c>
      <c r="E42" s="18">
        <f t="shared" si="0"/>
        <v>34</v>
      </c>
      <c r="F42" s="28" t="s">
        <v>20</v>
      </c>
    </row>
    <row r="43" spans="1:6" ht="15.75" thickBot="1" x14ac:dyDescent="0.3">
      <c r="A43" s="7" t="str">
        <f>Mašinstvo!A43</f>
        <v>3/17</v>
      </c>
      <c r="B43" s="7" t="str">
        <f>Mašinstvo!B43</f>
        <v>Milovan Vukmirović</v>
      </c>
      <c r="C43" s="17">
        <f>Mašinstvo!D43+MAX(Mašinstvo!G43,Mašinstvo!H43,Mašinstvo!I43,Mašinstvo!J43)</f>
        <v>1</v>
      </c>
      <c r="D43" s="17">
        <f>MAX(Mašinstvo!K43,Mašinstvo!L43,Mašinstvo!M43,Mašinstvo!N43)</f>
        <v>0</v>
      </c>
      <c r="E43" s="18">
        <f t="shared" si="0"/>
        <v>1</v>
      </c>
      <c r="F43" s="28" t="s">
        <v>20</v>
      </c>
    </row>
    <row r="44" spans="1:6" ht="15.75" thickBot="1" x14ac:dyDescent="0.3">
      <c r="A44" s="7" t="str">
        <f>Mašinstvo!A44</f>
        <v>8/17</v>
      </c>
      <c r="B44" s="7" t="str">
        <f>Mašinstvo!B44</f>
        <v>Bojan Čabarkapa</v>
      </c>
      <c r="C44" s="17">
        <f>Mašinstvo!D44+MAX(Mašinstvo!G44,Mašinstvo!H44,Mašinstvo!I44,Mašinstvo!J44)</f>
        <v>1</v>
      </c>
      <c r="D44" s="17">
        <f>MAX(Mašinstvo!K44,Mašinstvo!L44,Mašinstvo!M44,Mašinstvo!N44)</f>
        <v>0</v>
      </c>
      <c r="E44" s="18">
        <f t="shared" si="0"/>
        <v>1</v>
      </c>
      <c r="F44" s="28" t="s">
        <v>20</v>
      </c>
    </row>
    <row r="45" spans="1:6" ht="15.75" thickBot="1" x14ac:dyDescent="0.3">
      <c r="A45" s="7" t="str">
        <f>Mašinstvo!A45</f>
        <v>12/17</v>
      </c>
      <c r="B45" s="7" t="str">
        <f>Mašinstvo!B45</f>
        <v>Vuk Kovinić</v>
      </c>
      <c r="C45" s="17">
        <f>Mašinstvo!D45+MAX(Mašinstvo!G45,Mašinstvo!H45,Mašinstvo!I45,Mašinstvo!J45)</f>
        <v>18</v>
      </c>
      <c r="D45" s="17">
        <f>MAX(Mašinstvo!K45,Mašinstvo!L45,Mašinstvo!M45,Mašinstvo!N45)</f>
        <v>10</v>
      </c>
      <c r="E45" s="18">
        <f t="shared" si="0"/>
        <v>28</v>
      </c>
      <c r="F45" s="28" t="s">
        <v>20</v>
      </c>
    </row>
    <row r="46" spans="1:6" ht="15.75" thickBot="1" x14ac:dyDescent="0.3">
      <c r="A46" s="7" t="str">
        <f>Mašinstvo!A46</f>
        <v>32/17</v>
      </c>
      <c r="B46" s="7" t="str">
        <f>Mašinstvo!B46</f>
        <v>Milan Gazdić</v>
      </c>
      <c r="C46" s="17">
        <f>Mašinstvo!D46+MAX(Mašinstvo!G46,Mašinstvo!H46,Mašinstvo!I46,Mašinstvo!J46)</f>
        <v>15.5</v>
      </c>
      <c r="D46" s="17">
        <f>MAX(Mašinstvo!K46,Mašinstvo!L46,Mašinstvo!M46,Mašinstvo!N46)</f>
        <v>9</v>
      </c>
      <c r="E46" s="18">
        <f t="shared" si="0"/>
        <v>24.5</v>
      </c>
      <c r="F46" s="28" t="s">
        <v>20</v>
      </c>
    </row>
    <row r="47" spans="1:6" ht="15.75" thickBot="1" x14ac:dyDescent="0.3">
      <c r="A47" s="7" t="str">
        <f>Mašinstvo!A47</f>
        <v>39/17</v>
      </c>
      <c r="B47" s="7" t="str">
        <f>Mašinstvo!B47</f>
        <v>Aleksandar Prelević</v>
      </c>
      <c r="C47" s="17">
        <f>Mašinstvo!D47+MAX(Mašinstvo!G47,Mašinstvo!H47,Mašinstvo!I47,Mašinstvo!J47)</f>
        <v>0</v>
      </c>
      <c r="D47" s="17">
        <f>MAX(Mašinstvo!K47,Mašinstvo!L47,Mašinstvo!M47,Mašinstvo!N47)</f>
        <v>0</v>
      </c>
      <c r="E47" s="18">
        <f t="shared" si="0"/>
        <v>0</v>
      </c>
      <c r="F47" s="28" t="s">
        <v>20</v>
      </c>
    </row>
    <row r="48" spans="1:6" ht="15.75" thickBot="1" x14ac:dyDescent="0.3">
      <c r="A48" s="7" t="str">
        <f>Mašinstvo!A48</f>
        <v>51/17</v>
      </c>
      <c r="B48" s="7" t="str">
        <f>Mašinstvo!B48</f>
        <v>Dražen Terzić</v>
      </c>
      <c r="C48" s="17">
        <f>Mašinstvo!D48+MAX(Mašinstvo!G48,Mašinstvo!H48,Mašinstvo!I48,Mašinstvo!J48)</f>
        <v>17.5</v>
      </c>
      <c r="D48" s="17">
        <f>MAX(Mašinstvo!K48,Mašinstvo!L48,Mašinstvo!M48,Mašinstvo!N48)</f>
        <v>9.5</v>
      </c>
      <c r="E48" s="18">
        <f t="shared" si="0"/>
        <v>27</v>
      </c>
      <c r="F48" s="28" t="s">
        <v>20</v>
      </c>
    </row>
    <row r="49" spans="1:6" ht="15.75" thickBot="1" x14ac:dyDescent="0.3">
      <c r="A49" s="7" t="str">
        <f>Mašinstvo!A49</f>
        <v>53/17</v>
      </c>
      <c r="B49" s="7" t="str">
        <f>Mašinstvo!B49</f>
        <v>Aleksa Bijelović</v>
      </c>
      <c r="C49" s="17">
        <f>Mašinstvo!D49+MAX(Mašinstvo!G49,Mašinstvo!H49,Mašinstvo!I49,Mašinstvo!J49)</f>
        <v>0</v>
      </c>
      <c r="D49" s="17">
        <f>MAX(Mašinstvo!K49,Mašinstvo!L49,Mašinstvo!M49,Mašinstvo!N49)</f>
        <v>0</v>
      </c>
      <c r="E49" s="18">
        <f t="shared" si="0"/>
        <v>0</v>
      </c>
      <c r="F49" s="28" t="s">
        <v>20</v>
      </c>
    </row>
    <row r="50" spans="1:6" ht="15.75" thickBot="1" x14ac:dyDescent="0.3">
      <c r="A50" s="7" t="str">
        <f>Mašinstvo!A50</f>
        <v>27/16</v>
      </c>
      <c r="B50" s="7" t="str">
        <f>Mašinstvo!B50</f>
        <v>Ognjen Kovačević</v>
      </c>
      <c r="C50" s="17">
        <f>Mašinstvo!D50+MAX(Mašinstvo!G50,Mašinstvo!H50,Mašinstvo!I50,Mašinstvo!J50)</f>
        <v>0</v>
      </c>
      <c r="D50" s="17">
        <f>MAX(Mašinstvo!K50,Mašinstvo!L50,Mašinstvo!M50,Mašinstvo!N50)</f>
        <v>0</v>
      </c>
      <c r="E50" s="18">
        <f t="shared" si="0"/>
        <v>0</v>
      </c>
      <c r="F50" s="28" t="s">
        <v>20</v>
      </c>
    </row>
    <row r="51" spans="1:6" ht="15.75" thickBot="1" x14ac:dyDescent="0.3">
      <c r="A51" s="7" t="str">
        <f>Mašinstvo!A51</f>
        <v>60/16</v>
      </c>
      <c r="B51" s="7" t="str">
        <f>Mašinstvo!B51</f>
        <v>Luka Petrić</v>
      </c>
      <c r="C51" s="17">
        <f>Mašinstvo!D51+MAX(Mašinstvo!G51,Mašinstvo!H51,Mašinstvo!I51,Mašinstvo!J51)</f>
        <v>18.5</v>
      </c>
      <c r="D51" s="17">
        <f>MAX(Mašinstvo!K51,Mašinstvo!L51,Mašinstvo!M51,Mašinstvo!N51)</f>
        <v>23.5</v>
      </c>
      <c r="E51" s="18">
        <f t="shared" si="0"/>
        <v>42</v>
      </c>
      <c r="F51" s="28" t="s">
        <v>20</v>
      </c>
    </row>
    <row r="52" spans="1:6" ht="15.75" thickBot="1" x14ac:dyDescent="0.3">
      <c r="A52" s="7" t="str">
        <f>Mašinstvo!A52</f>
        <v>3/15</v>
      </c>
      <c r="B52" s="7" t="str">
        <f>Mašinstvo!B52</f>
        <v>Gorica Kapetanović</v>
      </c>
      <c r="C52" s="17">
        <f>Mašinstvo!D52+MAX(Mašinstvo!G52,Mašinstvo!H52,Mašinstvo!I52,Mašinstvo!J52)</f>
        <v>1</v>
      </c>
      <c r="D52" s="17">
        <f>MAX(Mašinstvo!K52,Mašinstvo!L52,Mašinstvo!M52,Mašinstvo!N52)</f>
        <v>0</v>
      </c>
      <c r="E52" s="18">
        <f t="shared" si="0"/>
        <v>1</v>
      </c>
      <c r="F52" s="28" t="s">
        <v>20</v>
      </c>
    </row>
    <row r="53" spans="1:6" ht="15.75" thickBot="1" x14ac:dyDescent="0.3">
      <c r="A53" s="7" t="str">
        <f>Mašinstvo!A53</f>
        <v>23/15</v>
      </c>
      <c r="B53" s="7" t="str">
        <f>Mašinstvo!B53</f>
        <v>Filip Čvorović</v>
      </c>
      <c r="C53" s="17">
        <f>Mašinstvo!D53+MAX(Mašinstvo!G53,Mašinstvo!H53,Mašinstvo!I53,Mašinstvo!J53)</f>
        <v>15</v>
      </c>
      <c r="D53" s="17">
        <f>MAX(Mašinstvo!K53,Mašinstvo!L53,Mašinstvo!M53,Mašinstvo!N53)</f>
        <v>0</v>
      </c>
      <c r="E53" s="18">
        <f t="shared" si="0"/>
        <v>15</v>
      </c>
      <c r="F53" s="28" t="s">
        <v>20</v>
      </c>
    </row>
    <row r="54" spans="1:6" ht="15.75" thickBot="1" x14ac:dyDescent="0.3">
      <c r="A54" s="7" t="str">
        <f>Mašinstvo!A54</f>
        <v>37/15</v>
      </c>
      <c r="B54" s="7" t="str">
        <f>Mašinstvo!B54</f>
        <v>Kristina Nikolić</v>
      </c>
      <c r="C54" s="17">
        <f>Mašinstvo!D54+MAX(Mašinstvo!G54,Mašinstvo!H54,Mašinstvo!I54,Mašinstvo!J54)</f>
        <v>29</v>
      </c>
      <c r="D54" s="17">
        <f>MAX(Mašinstvo!K54,Mašinstvo!L54,Mašinstvo!M54,Mašinstvo!N54)</f>
        <v>23</v>
      </c>
      <c r="E54" s="18">
        <f t="shared" si="0"/>
        <v>52</v>
      </c>
      <c r="F54" s="28" t="s">
        <v>153</v>
      </c>
    </row>
    <row r="55" spans="1:6" ht="15.75" thickBot="1" x14ac:dyDescent="0.3">
      <c r="A55" s="7" t="str">
        <f>Mašinstvo!A55</f>
        <v>39/15</v>
      </c>
      <c r="B55" s="7" t="str">
        <f>Mašinstvo!B55</f>
        <v>Ignjat Babić</v>
      </c>
      <c r="C55" s="17">
        <f>Mašinstvo!D55+MAX(Mašinstvo!G55,Mašinstvo!H55,Mašinstvo!I55,Mašinstvo!J55)</f>
        <v>16</v>
      </c>
      <c r="D55" s="17">
        <f>MAX(Mašinstvo!K55,Mašinstvo!L55,Mašinstvo!M55,Mašinstvo!N55)</f>
        <v>0</v>
      </c>
      <c r="E55" s="18">
        <f t="shared" si="0"/>
        <v>16</v>
      </c>
      <c r="F55" s="28" t="s">
        <v>20</v>
      </c>
    </row>
    <row r="56" spans="1:6" ht="15.75" thickBot="1" x14ac:dyDescent="0.3">
      <c r="A56" s="7" t="str">
        <f>Mašinstvo!A56</f>
        <v>54/15</v>
      </c>
      <c r="B56" s="7" t="str">
        <f>Mašinstvo!B56</f>
        <v>Mišo Bakrač</v>
      </c>
      <c r="C56" s="17">
        <f>Mašinstvo!D56+MAX(Mašinstvo!G56,Mašinstvo!H56,Mašinstvo!I56,Mašinstvo!J56)</f>
        <v>0</v>
      </c>
      <c r="D56" s="17">
        <f>MAX(Mašinstvo!K56,Mašinstvo!L56,Mašinstvo!M56,Mašinstvo!N56)</f>
        <v>0</v>
      </c>
      <c r="E56" s="18">
        <f t="shared" si="0"/>
        <v>0</v>
      </c>
      <c r="F56" s="28" t="s">
        <v>20</v>
      </c>
    </row>
    <row r="57" spans="1:6" ht="15.75" thickBot="1" x14ac:dyDescent="0.3">
      <c r="A57" s="7" t="str">
        <f>Mašinstvo!A57</f>
        <v>6/14</v>
      </c>
      <c r="B57" s="7" t="str">
        <f>Mašinstvo!B57</f>
        <v>Milica Marković</v>
      </c>
      <c r="C57" s="17">
        <f>Mašinstvo!D57+MAX(Mašinstvo!G57,Mašinstvo!H57,Mašinstvo!I57,Mašinstvo!J57)</f>
        <v>1.5</v>
      </c>
      <c r="D57" s="17">
        <f>MAX(Mašinstvo!K57,Mašinstvo!L57,Mašinstvo!M57,Mašinstvo!N57)</f>
        <v>0</v>
      </c>
      <c r="E57" s="18">
        <f t="shared" si="0"/>
        <v>1.5</v>
      </c>
      <c r="F57" s="28" t="s">
        <v>20</v>
      </c>
    </row>
    <row r="58" spans="1:6" ht="15.75" thickBot="1" x14ac:dyDescent="0.3">
      <c r="A58" s="7" t="str">
        <f>Mašinstvo!A58</f>
        <v>29/11</v>
      </c>
      <c r="B58" s="7" t="str">
        <f>Mašinstvo!B58</f>
        <v>Miroslav Lakušić</v>
      </c>
      <c r="C58" s="17">
        <f>Mašinstvo!D58+MAX(Mašinstvo!G58,Mašinstvo!H58,Mašinstvo!I58,Mašinstvo!J58)</f>
        <v>0</v>
      </c>
      <c r="D58" s="17">
        <f>MAX(Mašinstvo!K58,Mašinstvo!L58,Mašinstvo!M58,Mašinstvo!N58)</f>
        <v>0</v>
      </c>
      <c r="E58" s="18">
        <f t="shared" si="0"/>
        <v>0</v>
      </c>
      <c r="F58" s="28" t="s">
        <v>20</v>
      </c>
    </row>
  </sheetData>
  <mergeCells count="12">
    <mergeCell ref="A5:B5"/>
    <mergeCell ref="C5:F5"/>
    <mergeCell ref="A6:A7"/>
    <mergeCell ref="B6:B7"/>
    <mergeCell ref="C6:E6"/>
    <mergeCell ref="F6:F7"/>
    <mergeCell ref="A1:E1"/>
    <mergeCell ref="A2:F2"/>
    <mergeCell ref="A3:B3"/>
    <mergeCell ref="C3:F3"/>
    <mergeCell ref="A4:B4"/>
    <mergeCell ref="C4:F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7" sqref="I7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64" t="s">
        <v>21</v>
      </c>
      <c r="B1" s="65"/>
      <c r="C1" s="65"/>
      <c r="D1" s="65"/>
      <c r="E1" s="65"/>
      <c r="F1" s="19" t="s">
        <v>22</v>
      </c>
    </row>
    <row r="2" spans="1:6" x14ac:dyDescent="0.25">
      <c r="A2" s="66" t="s">
        <v>31</v>
      </c>
      <c r="B2" s="67"/>
      <c r="C2" s="67"/>
      <c r="D2" s="67"/>
      <c r="E2" s="67"/>
      <c r="F2" s="67"/>
    </row>
    <row r="3" spans="1:6" x14ac:dyDescent="0.25">
      <c r="A3" s="68" t="s">
        <v>23</v>
      </c>
      <c r="B3" s="69"/>
      <c r="C3" s="70"/>
      <c r="D3" s="70"/>
      <c r="E3" s="70"/>
      <c r="F3" s="70"/>
    </row>
    <row r="4" spans="1:6" x14ac:dyDescent="0.25">
      <c r="A4" s="71" t="s">
        <v>17</v>
      </c>
      <c r="B4" s="70"/>
      <c r="C4" s="71" t="s">
        <v>30</v>
      </c>
      <c r="D4" s="72"/>
      <c r="E4" s="70"/>
      <c r="F4" s="70"/>
    </row>
    <row r="5" spans="1:6" ht="15.75" x14ac:dyDescent="0.25">
      <c r="A5" s="73"/>
      <c r="B5" s="73"/>
      <c r="C5" s="73"/>
      <c r="D5" s="73"/>
      <c r="E5" s="73"/>
      <c r="F5" s="73"/>
    </row>
    <row r="6" spans="1:6" x14ac:dyDescent="0.25">
      <c r="A6" s="74" t="s">
        <v>12</v>
      </c>
      <c r="B6" s="76" t="s">
        <v>24</v>
      </c>
      <c r="C6" s="76" t="s">
        <v>25</v>
      </c>
      <c r="D6" s="76"/>
      <c r="E6" s="77"/>
      <c r="F6" s="76" t="s">
        <v>26</v>
      </c>
    </row>
    <row r="7" spans="1:6" ht="39" thickBot="1" x14ac:dyDescent="0.3">
      <c r="A7" s="75"/>
      <c r="B7" s="77"/>
      <c r="C7" s="16" t="s">
        <v>27</v>
      </c>
      <c r="D7" s="16" t="s">
        <v>28</v>
      </c>
      <c r="E7" s="20" t="s">
        <v>29</v>
      </c>
      <c r="F7" s="77"/>
    </row>
    <row r="8" spans="1:6" ht="15.75" thickBot="1" x14ac:dyDescent="0.3">
      <c r="A8" s="25" t="str">
        <f>'Drumski saobraćaj'!A8</f>
        <v>8/15</v>
      </c>
      <c r="B8" s="7" t="str">
        <f>'Drumski saobraćaj'!B8</f>
        <v>Miodrag Bulatović</v>
      </c>
      <c r="C8" s="17">
        <f>'Drumski saobraćaj'!D8+MAX('Drumski saobraćaj'!G8,'Drumski saobraćaj'!H8,'Drumski saobraćaj'!I8,'Drumski saobraćaj'!J8)</f>
        <v>3.5</v>
      </c>
      <c r="D8" s="17">
        <f>MAX('Drumski saobraćaj'!K8,'Drumski saobraćaj'!L8,'Drumski saobraćaj'!M8,'Drumski saobraćaj'!N8)</f>
        <v>0</v>
      </c>
      <c r="E8" s="18">
        <f>C8+D8</f>
        <v>3.5</v>
      </c>
      <c r="F8" s="15" t="s">
        <v>20</v>
      </c>
    </row>
    <row r="9" spans="1:6" ht="15.75" thickBot="1" x14ac:dyDescent="0.3">
      <c r="A9" s="25" t="str">
        <f>'Drumski saobraćaj'!A9</f>
        <v>36/15</v>
      </c>
      <c r="B9" s="7" t="str">
        <f>'Drumski saobraćaj'!B9</f>
        <v>Bogdan Bojović</v>
      </c>
      <c r="C9" s="17">
        <f>'Drumski saobraćaj'!D9+MAX('Drumski saobraćaj'!G9,'Drumski saobraćaj'!H9,'Drumski saobraćaj'!I9,'Drumski saobraćaj'!J9)</f>
        <v>14</v>
      </c>
      <c r="D9" s="17">
        <f>MAX('Drumski saobraćaj'!K9,'Drumski saobraćaj'!L9,'Drumski saobraćaj'!M9,'Drumski saobraćaj'!N9)</f>
        <v>2</v>
      </c>
      <c r="E9" s="18">
        <f t="shared" ref="E9:E13" si="0">C9+D9</f>
        <v>16</v>
      </c>
      <c r="F9" s="15" t="s">
        <v>20</v>
      </c>
    </row>
    <row r="10" spans="1:6" ht="15.75" thickBot="1" x14ac:dyDescent="0.3">
      <c r="A10" s="25" t="str">
        <f>'Drumski saobraćaj'!A10</f>
        <v>37/15</v>
      </c>
      <c r="B10" s="7" t="str">
        <f>'Drumski saobraćaj'!B10</f>
        <v>Aleksandar Novaković</v>
      </c>
      <c r="C10" s="17">
        <f>'Drumski saobraćaj'!D10+MAX('Drumski saobraćaj'!G10,'Drumski saobraćaj'!H10,'Drumski saobraćaj'!I10,'Drumski saobraćaj'!J10)</f>
        <v>0</v>
      </c>
      <c r="D10" s="17">
        <f>MAX('Drumski saobraćaj'!K10,'Drumski saobraćaj'!L10,'Drumski saobraćaj'!M10,'Drumski saobraćaj'!N10)</f>
        <v>0</v>
      </c>
      <c r="E10" s="18">
        <f t="shared" si="0"/>
        <v>0</v>
      </c>
      <c r="F10" s="15" t="s">
        <v>20</v>
      </c>
    </row>
    <row r="11" spans="1:6" ht="15.75" thickBot="1" x14ac:dyDescent="0.3">
      <c r="A11" s="25" t="str">
        <f>'Drumski saobraćaj'!A11</f>
        <v>42/14</v>
      </c>
      <c r="B11" s="7" t="str">
        <f>'Drumski saobraćaj'!B11</f>
        <v>Miloš Jovanović</v>
      </c>
      <c r="C11" s="17">
        <f>'Drumski saobraćaj'!D11+MAX('Drumski saobraćaj'!G11,'Drumski saobraćaj'!H11,'Drumski saobraćaj'!I11,'Drumski saobraćaj'!J11)</f>
        <v>20.5</v>
      </c>
      <c r="D11" s="17">
        <f>MAX('Drumski saobraćaj'!K11,'Drumski saobraćaj'!L11,'Drumski saobraćaj'!M11,'Drumski saobraćaj'!N11)</f>
        <v>2.5</v>
      </c>
      <c r="E11" s="18">
        <f t="shared" si="0"/>
        <v>23</v>
      </c>
      <c r="F11" s="15" t="s">
        <v>20</v>
      </c>
    </row>
    <row r="12" spans="1:6" ht="15.75" thickBot="1" x14ac:dyDescent="0.3">
      <c r="A12" s="25" t="str">
        <f>'Drumski saobraćaj'!A12</f>
        <v>49/14</v>
      </c>
      <c r="B12" s="7" t="str">
        <f>'Drumski saobraćaj'!B12</f>
        <v>Mileta Kuburović</v>
      </c>
      <c r="C12" s="17">
        <f>'Drumski saobraćaj'!D12+MAX('Drumski saobraćaj'!G12,'Drumski saobraćaj'!H12,'Drumski saobraćaj'!I12,'Drumski saobraćaj'!J12)</f>
        <v>7.5</v>
      </c>
      <c r="D12" s="17">
        <f>MAX('Drumski saobraćaj'!K12,'Drumski saobraćaj'!L12,'Drumski saobraćaj'!M12,'Drumski saobraćaj'!N12)</f>
        <v>0</v>
      </c>
      <c r="E12" s="18">
        <f t="shared" si="0"/>
        <v>7.5</v>
      </c>
      <c r="F12" s="15" t="s">
        <v>20</v>
      </c>
    </row>
    <row r="13" spans="1:6" ht="15.75" thickBot="1" x14ac:dyDescent="0.3">
      <c r="A13" s="25" t="str">
        <f>'Drumski saobraćaj'!A13</f>
        <v>25/13</v>
      </c>
      <c r="B13" s="7" t="str">
        <f>'Drumski saobraćaj'!B13</f>
        <v>Dejan Božović</v>
      </c>
      <c r="C13" s="17">
        <f>'Drumski saobraćaj'!D13+MAX('Drumski saobraćaj'!G13,'Drumski saobraćaj'!H13,'Drumski saobraćaj'!I13,'Drumski saobraćaj'!J13)</f>
        <v>12</v>
      </c>
      <c r="D13" s="17">
        <f>MAX('Drumski saobraćaj'!K13,'Drumski saobraćaj'!L13,'Drumski saobraćaj'!M13,'Drumski saobraćaj'!N13)</f>
        <v>0</v>
      </c>
      <c r="E13" s="18">
        <f t="shared" si="0"/>
        <v>12</v>
      </c>
      <c r="F13" s="15" t="s">
        <v>20</v>
      </c>
    </row>
  </sheetData>
  <mergeCells count="12">
    <mergeCell ref="A5:B5"/>
    <mergeCell ref="C5:F5"/>
    <mergeCell ref="A6:A7"/>
    <mergeCell ref="B6:B7"/>
    <mergeCell ref="C6:E6"/>
    <mergeCell ref="F6:F7"/>
    <mergeCell ref="A1:E1"/>
    <mergeCell ref="A2:F2"/>
    <mergeCell ref="A3:B3"/>
    <mergeCell ref="C3:F3"/>
    <mergeCell ref="A4:B4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11" sqref="G11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64" t="s">
        <v>21</v>
      </c>
      <c r="B1" s="65"/>
      <c r="C1" s="65"/>
      <c r="D1" s="65"/>
      <c r="E1" s="65"/>
      <c r="F1" s="19" t="s">
        <v>22</v>
      </c>
    </row>
    <row r="2" spans="1:6" x14ac:dyDescent="0.25">
      <c r="A2" s="66" t="s">
        <v>18</v>
      </c>
      <c r="B2" s="67"/>
      <c r="C2" s="67"/>
      <c r="D2" s="67"/>
      <c r="E2" s="67"/>
      <c r="F2" s="67"/>
    </row>
    <row r="3" spans="1:6" x14ac:dyDescent="0.25">
      <c r="A3" s="68" t="s">
        <v>23</v>
      </c>
      <c r="B3" s="69"/>
      <c r="C3" s="70"/>
      <c r="D3" s="70"/>
      <c r="E3" s="70"/>
      <c r="F3" s="70"/>
    </row>
    <row r="4" spans="1:6" x14ac:dyDescent="0.25">
      <c r="A4" s="71" t="s">
        <v>17</v>
      </c>
      <c r="B4" s="70"/>
      <c r="C4" s="71" t="s">
        <v>30</v>
      </c>
      <c r="D4" s="72"/>
      <c r="E4" s="70"/>
      <c r="F4" s="70"/>
    </row>
    <row r="5" spans="1:6" ht="15.75" x14ac:dyDescent="0.25">
      <c r="A5" s="73"/>
      <c r="B5" s="73"/>
      <c r="C5" s="73"/>
      <c r="D5" s="73"/>
      <c r="E5" s="73"/>
      <c r="F5" s="73"/>
    </row>
    <row r="6" spans="1:6" x14ac:dyDescent="0.25">
      <c r="A6" s="74" t="s">
        <v>12</v>
      </c>
      <c r="B6" s="76" t="s">
        <v>24</v>
      </c>
      <c r="C6" s="76" t="s">
        <v>25</v>
      </c>
      <c r="D6" s="76"/>
      <c r="E6" s="77"/>
      <c r="F6" s="76" t="s">
        <v>26</v>
      </c>
    </row>
    <row r="7" spans="1:6" ht="39" thickBot="1" x14ac:dyDescent="0.3">
      <c r="A7" s="75"/>
      <c r="B7" s="77"/>
      <c r="C7" s="16" t="s">
        <v>27</v>
      </c>
      <c r="D7" s="16" t="s">
        <v>28</v>
      </c>
      <c r="E7" s="20" t="s">
        <v>29</v>
      </c>
      <c r="F7" s="77"/>
    </row>
    <row r="8" spans="1:6" ht="15.75" thickBot="1" x14ac:dyDescent="0.3">
      <c r="A8" s="14" t="s">
        <v>147</v>
      </c>
      <c r="B8" s="14" t="s">
        <v>143</v>
      </c>
      <c r="C8" s="17">
        <f>Mehatronika!D8+MAX(Mehatronika!G8,Mehatronika!H8,Mehatronika!I8,Mehatronika!J8)</f>
        <v>2.5</v>
      </c>
      <c r="D8" s="17">
        <f>MAX(Mehatronika!K8,Mehatronika!L8,Mehatronika!M8,Mehatronika!N8)</f>
        <v>4.5</v>
      </c>
      <c r="E8" s="18">
        <f>C8+D8</f>
        <v>7</v>
      </c>
      <c r="F8" s="15" t="s">
        <v>20</v>
      </c>
    </row>
    <row r="9" spans="1:6" ht="15.75" thickBot="1" x14ac:dyDescent="0.3">
      <c r="A9" s="14" t="s">
        <v>148</v>
      </c>
      <c r="B9" s="14" t="s">
        <v>144</v>
      </c>
      <c r="C9" s="17">
        <f>Mehatronika!D9+MAX(Mehatronika!G9,Mehatronika!H9,Mehatronika!I9,Mehatronika!J9)</f>
        <v>8.5</v>
      </c>
      <c r="D9" s="17">
        <f>MAX(Mehatronika!K9,Mehatronika!L9,Mehatronika!M9,Mehatronika!N9)</f>
        <v>4</v>
      </c>
      <c r="E9" s="18">
        <f t="shared" ref="E9:E11" si="0">C9+D9</f>
        <v>12.5</v>
      </c>
      <c r="F9" s="15" t="s">
        <v>20</v>
      </c>
    </row>
    <row r="10" spans="1:6" ht="15.75" thickBot="1" x14ac:dyDescent="0.3">
      <c r="A10" s="14" t="s">
        <v>149</v>
      </c>
      <c r="B10" s="14" t="s">
        <v>145</v>
      </c>
      <c r="C10" s="17">
        <f>Mehatronika!D10+MAX(Mehatronika!G10,Mehatronika!H10,Mehatronika!I10,Mehatronika!J10)</f>
        <v>8</v>
      </c>
      <c r="D10" s="17">
        <f>MAX(Mehatronika!K10,Mehatronika!L10,Mehatronika!M10,Mehatronika!N10)</f>
        <v>0</v>
      </c>
      <c r="E10" s="18">
        <f t="shared" si="0"/>
        <v>8</v>
      </c>
      <c r="F10" s="15" t="s">
        <v>20</v>
      </c>
    </row>
    <row r="11" spans="1:6" ht="15.75" thickBot="1" x14ac:dyDescent="0.3">
      <c r="A11" s="14" t="s">
        <v>130</v>
      </c>
      <c r="B11" s="14" t="s">
        <v>146</v>
      </c>
      <c r="C11" s="17">
        <f>Mehatronika!D11+MAX(Mehatronika!G11,Mehatronika!H11,Mehatronika!I11,Mehatronika!J11)</f>
        <v>22</v>
      </c>
      <c r="D11" s="17">
        <f>MAX(Mehatronika!K11,Mehatronika!L11,Mehatronika!M11,Mehatronika!N11)</f>
        <v>28</v>
      </c>
      <c r="E11" s="18">
        <f t="shared" si="0"/>
        <v>50</v>
      </c>
      <c r="F11" s="15" t="s">
        <v>153</v>
      </c>
    </row>
  </sheetData>
  <mergeCells count="12">
    <mergeCell ref="A5:B5"/>
    <mergeCell ref="C5:F5"/>
    <mergeCell ref="A6:A7"/>
    <mergeCell ref="B6:B7"/>
    <mergeCell ref="C6:E6"/>
    <mergeCell ref="F6:F7"/>
    <mergeCell ref="A1:E1"/>
    <mergeCell ref="A2:F2"/>
    <mergeCell ref="A3:B3"/>
    <mergeCell ref="C3:F3"/>
    <mergeCell ref="A4:B4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Mašinstvo</vt:lpstr>
      <vt:lpstr>Drumski saobraćaj</vt:lpstr>
      <vt:lpstr>Mehatronika</vt:lpstr>
      <vt:lpstr>Z-Masinstvo</vt:lpstr>
      <vt:lpstr>Z-Drumski saobracaj</vt:lpstr>
      <vt:lpstr>Z-Mehatronika</vt:lpstr>
      <vt:lpstr>'Drumski saobraćaj'!Print_Titles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2020-09-24T09:37:04Z</dcterms:modified>
</cp:coreProperties>
</file>